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1.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2.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9570" yWindow="0" windowWidth="6330" windowHeight="10695" tabRatio="762"/>
  </bookViews>
  <sheets>
    <sheet name="capa" sheetId="389" r:id="rId1"/>
    <sheet name="introducao" sheetId="6" r:id="rId2"/>
    <sheet name="fontes" sheetId="7" r:id="rId3"/>
    <sheet name="6populacao3" sheetId="811" r:id="rId4"/>
    <sheet name="7empregoINE3" sheetId="812" r:id="rId5"/>
    <sheet name="8desemprego_INE3" sheetId="813" r:id="rId6"/>
    <sheet name="9lay_off" sheetId="487" r:id="rId7"/>
    <sheet name="10desemprego_IEFP" sheetId="497" r:id="rId8"/>
    <sheet name="11desemprego_IEFP" sheetId="498" r:id="rId9"/>
    <sheet name="12fp_anexo C" sheetId="703" r:id="rId10"/>
    <sheet name="13empresarial" sheetId="815" r:id="rId11"/>
    <sheet name="14ganhos" sheetId="458" r:id="rId12"/>
    <sheet name="15salários" sheetId="502" r:id="rId13"/>
    <sheet name="16irct" sheetId="491" r:id="rId14"/>
    <sheet name="17acidentes" sheetId="816" r:id="rId15"/>
    <sheet name="18ssocial" sheetId="500" r:id="rId16"/>
    <sheet name="19ssocial " sheetId="501" r:id="rId17"/>
    <sheet name="20destaque" sheetId="602" r:id="rId18"/>
    <sheet name="21destaque" sheetId="564" r:id="rId19"/>
    <sheet name="22conceito" sheetId="26" r:id="rId20"/>
    <sheet name="23conceito" sheetId="27" r:id="rId21"/>
    <sheet name="contracapa" sheetId="28" r:id="rId22"/>
  </sheets>
  <externalReferences>
    <externalReference r:id="rId23"/>
    <externalReference r:id="rId24"/>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'13empresarial'!$A$1:$O$64</definedName>
    <definedName name="_xlnm.Print_Area" localSheetId="11">'14ganhos'!$A$1:$P$57</definedName>
    <definedName name="_xlnm.Print_Area" localSheetId="12">'15salários'!$A$1:$K$49</definedName>
    <definedName name="_xlnm.Print_Area" localSheetId="13">'16irct'!$A$1:$S$80</definedName>
    <definedName name="_xlnm.Print_Area" localSheetId="14">'17acidentes'!$A$1:$P$64</definedName>
    <definedName name="_xlnm.Print_Area" localSheetId="15">'18ssocial'!$A$1:$N$69</definedName>
    <definedName name="_xlnm.Print_Area" localSheetId="16">'19ssocial '!$A$1:$O$74</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'!$A$1:$O$74</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'!$A$1:$O$74</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'!$A$1:$O$74</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AR37" i="815" l="1"/>
  <c r="AR38" i="815"/>
  <c r="F40" i="815"/>
  <c r="E41" i="815"/>
  <c r="C35" i="816" l="1"/>
  <c r="M38" i="815" l="1"/>
  <c r="L38" i="815"/>
  <c r="K38" i="815"/>
  <c r="J38" i="815"/>
  <c r="I38" i="815"/>
  <c r="H38" i="815"/>
  <c r="G38" i="815"/>
  <c r="F38" i="815"/>
  <c r="E38" i="815"/>
  <c r="M37" i="815"/>
  <c r="L37" i="815"/>
  <c r="K37" i="815"/>
  <c r="J37" i="815"/>
  <c r="I37" i="815"/>
  <c r="H37" i="815"/>
  <c r="G37" i="815"/>
  <c r="F37" i="815"/>
  <c r="E37" i="815"/>
  <c r="E57" i="815" s="1"/>
  <c r="AR36" i="815"/>
  <c r="M36" i="815"/>
  <c r="L36" i="815"/>
  <c r="K36" i="815"/>
  <c r="J36" i="815"/>
  <c r="I36" i="815"/>
  <c r="H36" i="815"/>
  <c r="G36" i="815"/>
  <c r="F36" i="815"/>
  <c r="E36" i="815"/>
  <c r="AR35" i="815"/>
  <c r="M35" i="815"/>
  <c r="L35" i="815"/>
  <c r="K35" i="815"/>
  <c r="J35" i="815"/>
  <c r="I35" i="815"/>
  <c r="H35" i="815"/>
  <c r="G35" i="815"/>
  <c r="F35" i="815"/>
  <c r="E35" i="815"/>
  <c r="E55" i="815" s="1"/>
  <c r="AR34" i="815"/>
  <c r="M34" i="815"/>
  <c r="L34" i="815"/>
  <c r="K34" i="815"/>
  <c r="J34" i="815"/>
  <c r="I34" i="815"/>
  <c r="H34" i="815"/>
  <c r="G34" i="815"/>
  <c r="F34" i="815"/>
  <c r="E34" i="815"/>
  <c r="AR33" i="815"/>
  <c r="M33" i="815"/>
  <c r="L33" i="815"/>
  <c r="K33" i="815"/>
  <c r="J33" i="815"/>
  <c r="I33" i="815"/>
  <c r="H33" i="815"/>
  <c r="G33" i="815"/>
  <c r="F33" i="815"/>
  <c r="E33" i="815"/>
  <c r="E53" i="815" s="1"/>
  <c r="AR32" i="815"/>
  <c r="M32" i="815"/>
  <c r="L32" i="815"/>
  <c r="K32" i="815"/>
  <c r="J32" i="815"/>
  <c r="I32" i="815"/>
  <c r="H32" i="815"/>
  <c r="G32" i="815"/>
  <c r="F32" i="815"/>
  <c r="E32" i="815"/>
  <c r="AR31" i="815"/>
  <c r="M31" i="815"/>
  <c r="L31" i="815"/>
  <c r="K31" i="815"/>
  <c r="J31" i="815"/>
  <c r="I31" i="815"/>
  <c r="H31" i="815"/>
  <c r="G31" i="815"/>
  <c r="F31" i="815"/>
  <c r="E31" i="815"/>
  <c r="BA30" i="815"/>
  <c r="AZ30" i="815"/>
  <c r="M30" i="815" s="1"/>
  <c r="AY30" i="815"/>
  <c r="AX30" i="815"/>
  <c r="K30" i="815" s="1"/>
  <c r="AW30" i="815"/>
  <c r="AV30" i="815"/>
  <c r="I30" i="815" s="1"/>
  <c r="AU30" i="815"/>
  <c r="AT30" i="815"/>
  <c r="G30" i="815" s="1"/>
  <c r="AS30" i="815"/>
  <c r="AR30" i="815"/>
  <c r="E30" i="815" s="1"/>
  <c r="L30" i="815"/>
  <c r="J30" i="815"/>
  <c r="H30" i="815"/>
  <c r="F30" i="815"/>
  <c r="F52" i="815" l="1"/>
  <c r="H52" i="815"/>
  <c r="J52" i="815"/>
  <c r="L52" i="815"/>
  <c r="F54" i="815"/>
  <c r="H54" i="815"/>
  <c r="J54" i="815"/>
  <c r="L54" i="815"/>
  <c r="F56" i="815"/>
  <c r="H56" i="815"/>
  <c r="J56" i="815"/>
  <c r="L56" i="815"/>
  <c r="F58" i="815"/>
  <c r="H58" i="815"/>
  <c r="J58" i="815"/>
  <c r="L58" i="815"/>
  <c r="G53" i="815"/>
  <c r="I53" i="815"/>
  <c r="K53" i="815"/>
  <c r="M53" i="815"/>
  <c r="G55" i="815"/>
  <c r="I55" i="815"/>
  <c r="K55" i="815"/>
  <c r="M55" i="815"/>
  <c r="G57" i="815"/>
  <c r="I57" i="815"/>
  <c r="K57" i="815"/>
  <c r="M57" i="815"/>
  <c r="E40" i="815"/>
  <c r="E50" i="815"/>
  <c r="F50" i="815"/>
  <c r="G40" i="815"/>
  <c r="G50" i="815"/>
  <c r="H50" i="815"/>
  <c r="H40" i="815"/>
  <c r="L50" i="815"/>
  <c r="L40" i="815"/>
  <c r="F41" i="815"/>
  <c r="H41" i="815"/>
  <c r="J41" i="815"/>
  <c r="L41" i="815"/>
  <c r="F43" i="815"/>
  <c r="H43" i="815"/>
  <c r="J43" i="815"/>
  <c r="L43" i="815"/>
  <c r="F45" i="815"/>
  <c r="H45" i="815"/>
  <c r="J45" i="815"/>
  <c r="L45" i="815"/>
  <c r="F47" i="815"/>
  <c r="H47" i="815"/>
  <c r="J47" i="815"/>
  <c r="L47" i="815"/>
  <c r="J50" i="815"/>
  <c r="J40" i="815"/>
  <c r="I40" i="815"/>
  <c r="I50" i="815"/>
  <c r="K40" i="815"/>
  <c r="K50" i="815"/>
  <c r="M40" i="815"/>
  <c r="M50" i="815"/>
  <c r="E51" i="815"/>
  <c r="G51" i="815"/>
  <c r="I51" i="815"/>
  <c r="K51" i="815"/>
  <c r="M51" i="815"/>
  <c r="E42" i="815"/>
  <c r="G42" i="815"/>
  <c r="I42" i="815"/>
  <c r="K42" i="815"/>
  <c r="M42" i="815"/>
  <c r="E44" i="815"/>
  <c r="G44" i="815"/>
  <c r="I44" i="815"/>
  <c r="K44" i="815"/>
  <c r="M44" i="815"/>
  <c r="E46" i="815"/>
  <c r="G46" i="815"/>
  <c r="I46" i="815"/>
  <c r="K46" i="815"/>
  <c r="M46" i="815"/>
  <c r="E48" i="815"/>
  <c r="G48" i="815"/>
  <c r="I48" i="815"/>
  <c r="K48" i="815"/>
  <c r="M48" i="815"/>
  <c r="G41" i="815"/>
  <c r="I41" i="815"/>
  <c r="K41" i="815"/>
  <c r="M41" i="815"/>
  <c r="F42" i="815"/>
  <c r="H42" i="815"/>
  <c r="J42" i="815"/>
  <c r="L42" i="815"/>
  <c r="E43" i="815"/>
  <c r="G43" i="815"/>
  <c r="I43" i="815"/>
  <c r="K43" i="815"/>
  <c r="M43" i="815"/>
  <c r="F44" i="815"/>
  <c r="H44" i="815"/>
  <c r="J44" i="815"/>
  <c r="L44" i="815"/>
  <c r="E45" i="815"/>
  <c r="G45" i="815"/>
  <c r="I45" i="815"/>
  <c r="K45" i="815"/>
  <c r="M45" i="815"/>
  <c r="F46" i="815"/>
  <c r="H46" i="815"/>
  <c r="J46" i="815"/>
  <c r="L46" i="815"/>
  <c r="E47" i="815"/>
  <c r="G47" i="815"/>
  <c r="I47" i="815"/>
  <c r="K47" i="815"/>
  <c r="M47" i="815"/>
  <c r="F48" i="815"/>
  <c r="H48" i="815"/>
  <c r="J48" i="815"/>
  <c r="L48" i="815"/>
  <c r="F51" i="815"/>
  <c r="H51" i="815"/>
  <c r="J51" i="815"/>
  <c r="L51" i="815"/>
  <c r="E52" i="815"/>
  <c r="G52" i="815"/>
  <c r="I52" i="815"/>
  <c r="K52" i="815"/>
  <c r="M52" i="815"/>
  <c r="F53" i="815"/>
  <c r="H53" i="815"/>
  <c r="J53" i="815"/>
  <c r="L53" i="815"/>
  <c r="E54" i="815"/>
  <c r="G54" i="815"/>
  <c r="I54" i="815"/>
  <c r="K54" i="815"/>
  <c r="M54" i="815"/>
  <c r="F55" i="815"/>
  <c r="H55" i="815"/>
  <c r="J55" i="815"/>
  <c r="L55" i="815"/>
  <c r="E56" i="815"/>
  <c r="G56" i="815"/>
  <c r="I56" i="815"/>
  <c r="K56" i="815"/>
  <c r="M56" i="815"/>
  <c r="F57" i="815"/>
  <c r="H57" i="815"/>
  <c r="J57" i="815"/>
  <c r="L57" i="815"/>
  <c r="E58" i="815"/>
  <c r="G58" i="815"/>
  <c r="I58" i="815"/>
  <c r="K58" i="815"/>
  <c r="M58" i="815"/>
  <c r="P19" i="491" l="1"/>
  <c r="O19" i="491"/>
  <c r="N19" i="491"/>
  <c r="M19" i="491"/>
  <c r="L19" i="491"/>
  <c r="K19" i="491"/>
  <c r="O18" i="491"/>
  <c r="P10" i="491"/>
  <c r="O10" i="491"/>
  <c r="N10" i="491"/>
  <c r="M10" i="491"/>
  <c r="L10" i="491"/>
  <c r="K10" i="491"/>
  <c r="I10" i="491"/>
  <c r="H10" i="491"/>
  <c r="G10" i="491"/>
  <c r="F10" i="491"/>
  <c r="E10" i="491"/>
  <c r="M40" i="813" l="1"/>
  <c r="K40" i="813"/>
  <c r="I40" i="813"/>
  <c r="G40" i="813"/>
  <c r="E40" i="813"/>
  <c r="N45" i="812"/>
  <c r="L45" i="812"/>
  <c r="J45" i="812"/>
  <c r="H45" i="812"/>
  <c r="F45" i="812"/>
  <c r="M43" i="812"/>
  <c r="K43" i="812"/>
  <c r="I43" i="812"/>
  <c r="G43" i="812"/>
  <c r="E43" i="812"/>
  <c r="N35" i="811"/>
  <c r="L35" i="811"/>
  <c r="J35" i="811"/>
  <c r="H35" i="811"/>
  <c r="F35" i="811"/>
  <c r="M33" i="811"/>
  <c r="K33" i="811"/>
  <c r="I33" i="811"/>
  <c r="G33" i="811"/>
  <c r="E33" i="811"/>
  <c r="H46" i="812" l="1"/>
  <c r="L46" i="812"/>
  <c r="F49" i="812"/>
  <c r="J49" i="812"/>
  <c r="N49" i="812"/>
  <c r="H52" i="812"/>
  <c r="F46" i="812"/>
  <c r="J46" i="812"/>
  <c r="N46" i="812"/>
  <c r="H47" i="812"/>
  <c r="L47" i="812"/>
  <c r="F48" i="812"/>
  <c r="J48" i="812"/>
  <c r="N48" i="812"/>
  <c r="H49" i="812"/>
  <c r="L49" i="812"/>
  <c r="F50" i="812"/>
  <c r="J50" i="812"/>
  <c r="N50" i="812"/>
  <c r="H51" i="812"/>
  <c r="L51" i="812"/>
  <c r="F52" i="812"/>
  <c r="F47" i="812"/>
  <c r="J47" i="812"/>
  <c r="N47" i="812"/>
  <c r="H48" i="812"/>
  <c r="L48" i="812"/>
  <c r="H50" i="812"/>
  <c r="L50" i="812"/>
  <c r="F51" i="812"/>
  <c r="J51" i="812"/>
  <c r="N51" i="812"/>
  <c r="F36" i="811"/>
  <c r="J36" i="811"/>
  <c r="N36" i="811"/>
  <c r="L52" i="812"/>
  <c r="F53" i="812"/>
  <c r="J53" i="812"/>
  <c r="N53" i="812"/>
  <c r="H54" i="812"/>
  <c r="L54" i="812"/>
  <c r="F55" i="812"/>
  <c r="J55" i="812"/>
  <c r="N55" i="812"/>
  <c r="H58" i="812"/>
  <c r="L58" i="812"/>
  <c r="F61" i="812"/>
  <c r="J61" i="812"/>
  <c r="N61" i="812"/>
  <c r="H64" i="812"/>
  <c r="L64" i="812"/>
  <c r="F67" i="812"/>
  <c r="J67" i="812"/>
  <c r="N67" i="812"/>
  <c r="F57" i="812"/>
  <c r="J57" i="812"/>
  <c r="N57" i="812"/>
  <c r="H60" i="812"/>
  <c r="L60" i="812"/>
  <c r="F63" i="812"/>
  <c r="J63" i="812"/>
  <c r="N63" i="812"/>
  <c r="H66" i="812"/>
  <c r="L66" i="812"/>
  <c r="F38" i="811"/>
  <c r="J38" i="811"/>
  <c r="N38" i="811"/>
  <c r="H39" i="811"/>
  <c r="L39" i="811"/>
  <c r="F42" i="811"/>
  <c r="J42" i="811"/>
  <c r="N42" i="811"/>
  <c r="F44" i="811"/>
  <c r="J44" i="811"/>
  <c r="N44" i="811"/>
  <c r="H45" i="811"/>
  <c r="L45" i="811"/>
  <c r="F48" i="811"/>
  <c r="J48" i="811"/>
  <c r="N48" i="811"/>
  <c r="F50" i="811"/>
  <c r="J50" i="811"/>
  <c r="N50" i="811"/>
  <c r="H51" i="811"/>
  <c r="L51" i="811"/>
  <c r="F54" i="811"/>
  <c r="J54" i="811"/>
  <c r="N54" i="811"/>
  <c r="F56" i="811"/>
  <c r="J56" i="811"/>
  <c r="N56" i="811"/>
  <c r="H57" i="811"/>
  <c r="L57" i="811"/>
  <c r="H37" i="811"/>
  <c r="L37" i="811"/>
  <c r="F40" i="811"/>
  <c r="J40" i="811"/>
  <c r="N40" i="811"/>
  <c r="H41" i="811"/>
  <c r="L41" i="811"/>
  <c r="H43" i="811"/>
  <c r="L43" i="811"/>
  <c r="F46" i="811"/>
  <c r="J46" i="811"/>
  <c r="N46" i="811"/>
  <c r="H47" i="811"/>
  <c r="L47" i="811"/>
  <c r="H49" i="811"/>
  <c r="L49" i="811"/>
  <c r="F52" i="811"/>
  <c r="J52" i="811"/>
  <c r="N52" i="811"/>
  <c r="H53" i="811"/>
  <c r="L53" i="811"/>
  <c r="H55" i="811"/>
  <c r="L55" i="811"/>
  <c r="F58" i="811"/>
  <c r="J58" i="811"/>
  <c r="N58" i="811"/>
  <c r="H36" i="811"/>
  <c r="L36" i="811"/>
  <c r="F37" i="811"/>
  <c r="J37" i="811"/>
  <c r="N37" i="811"/>
  <c r="H38" i="811"/>
  <c r="L38" i="811"/>
  <c r="F39" i="811"/>
  <c r="J39" i="811"/>
  <c r="N39" i="811"/>
  <c r="H40" i="811"/>
  <c r="L40" i="811"/>
  <c r="F41" i="811"/>
  <c r="J41" i="811"/>
  <c r="N41" i="811"/>
  <c r="H42" i="811"/>
  <c r="L42" i="811"/>
  <c r="F43" i="811"/>
  <c r="J43" i="811"/>
  <c r="N43" i="811"/>
  <c r="H44" i="811"/>
  <c r="L44" i="811"/>
  <c r="F45" i="811"/>
  <c r="J45" i="811"/>
  <c r="N45" i="811"/>
  <c r="H46" i="811"/>
  <c r="L46" i="811"/>
  <c r="F47" i="811"/>
  <c r="J47" i="811"/>
  <c r="N47" i="811"/>
  <c r="H48" i="811"/>
  <c r="L48" i="811"/>
  <c r="F49" i="811"/>
  <c r="J49" i="811"/>
  <c r="N49" i="811"/>
  <c r="H50" i="811"/>
  <c r="L50" i="811"/>
  <c r="F51" i="811"/>
  <c r="J51" i="811"/>
  <c r="N51" i="811"/>
  <c r="H52" i="811"/>
  <c r="L52" i="811"/>
  <c r="F53" i="811"/>
  <c r="J53" i="811"/>
  <c r="N53" i="811"/>
  <c r="H54" i="811"/>
  <c r="L54" i="811"/>
  <c r="F55" i="811"/>
  <c r="J55" i="811"/>
  <c r="N55" i="811"/>
  <c r="H56" i="811"/>
  <c r="L56" i="811"/>
  <c r="F57" i="811"/>
  <c r="J57" i="811"/>
  <c r="N57" i="811"/>
  <c r="H58" i="811"/>
  <c r="L58" i="811"/>
  <c r="H56" i="812"/>
  <c r="L56" i="812"/>
  <c r="F59" i="812"/>
  <c r="J59" i="812"/>
  <c r="N59" i="812"/>
  <c r="H62" i="812"/>
  <c r="L62" i="812"/>
  <c r="F65" i="812"/>
  <c r="J65" i="812"/>
  <c r="N65" i="812"/>
  <c r="H68" i="812"/>
  <c r="L68" i="812"/>
  <c r="J52" i="812"/>
  <c r="N52" i="812"/>
  <c r="H53" i="812"/>
  <c r="L53" i="812"/>
  <c r="F54" i="812"/>
  <c r="J54" i="812"/>
  <c r="N54" i="812"/>
  <c r="H55" i="812"/>
  <c r="L55" i="812"/>
  <c r="F56" i="812"/>
  <c r="J56" i="812"/>
  <c r="N56" i="812"/>
  <c r="H57" i="812"/>
  <c r="L57" i="812"/>
  <c r="F58" i="812"/>
  <c r="J58" i="812"/>
  <c r="N58" i="812"/>
  <c r="H59" i="812"/>
  <c r="L59" i="812"/>
  <c r="F60" i="812"/>
  <c r="J60" i="812"/>
  <c r="N60" i="812"/>
  <c r="H61" i="812"/>
  <c r="L61" i="812"/>
  <c r="F62" i="812"/>
  <c r="J62" i="812"/>
  <c r="N62" i="812"/>
  <c r="H63" i="812"/>
  <c r="L63" i="812"/>
  <c r="F64" i="812"/>
  <c r="J64" i="812"/>
  <c r="N64" i="812"/>
  <c r="H65" i="812"/>
  <c r="L65" i="812"/>
  <c r="F66" i="812"/>
  <c r="J66" i="812"/>
  <c r="N66" i="812"/>
  <c r="H67" i="812"/>
  <c r="L67" i="812"/>
  <c r="F68" i="812"/>
  <c r="J68" i="812"/>
  <c r="N68" i="812"/>
  <c r="Q10" i="491" l="1"/>
  <c r="C66" i="500" l="1"/>
  <c r="N27" i="458" l="1"/>
  <c r="M27" i="458"/>
  <c r="L27" i="458"/>
  <c r="K27" i="458"/>
  <c r="J27" i="458"/>
  <c r="I27" i="458"/>
  <c r="N26" i="458"/>
  <c r="M26" i="458"/>
  <c r="L26" i="458"/>
  <c r="K26" i="458"/>
  <c r="J26" i="458"/>
  <c r="I26" i="458"/>
  <c r="N25" i="458"/>
  <c r="M25" i="458"/>
  <c r="L25" i="458"/>
  <c r="K25" i="458"/>
  <c r="J25" i="458"/>
  <c r="I25" i="458"/>
  <c r="H27" i="458"/>
  <c r="H26" i="458"/>
  <c r="H25" i="458"/>
  <c r="N24" i="458"/>
  <c r="M24" i="458"/>
  <c r="L24" i="458"/>
  <c r="K24" i="458"/>
  <c r="J24" i="458"/>
  <c r="I24" i="458"/>
  <c r="H24" i="458"/>
  <c r="F49" i="497" l="1"/>
  <c r="G49" i="497"/>
  <c r="H49" i="497"/>
  <c r="I49" i="497"/>
  <c r="J49" i="497"/>
  <c r="K49" i="497"/>
  <c r="L49" i="497"/>
  <c r="M49" i="497"/>
  <c r="N49" i="497"/>
  <c r="O49" i="497"/>
  <c r="P49" i="497"/>
  <c r="Q49" i="497" l="1"/>
  <c r="F6" i="497" l="1"/>
  <c r="F47" i="491" l="1"/>
  <c r="G47" i="491"/>
  <c r="H47" i="491"/>
  <c r="I47" i="491"/>
  <c r="J47" i="491"/>
  <c r="K47" i="491"/>
  <c r="L47" i="491"/>
  <c r="M47" i="491"/>
  <c r="N47" i="491"/>
  <c r="O47" i="491"/>
  <c r="P47" i="491"/>
  <c r="Q47" i="491"/>
  <c r="E47" i="491"/>
  <c r="F53" i="491"/>
  <c r="G53" i="491"/>
  <c r="H53" i="491"/>
  <c r="I53" i="491"/>
  <c r="J53" i="491"/>
  <c r="K53" i="491"/>
  <c r="L53" i="491"/>
  <c r="M53" i="491"/>
  <c r="N53" i="491"/>
  <c r="O53" i="491"/>
  <c r="P53" i="491"/>
  <c r="Q53" i="491"/>
  <c r="E53" i="491"/>
  <c r="O16" i="498" l="1"/>
  <c r="M16" i="498"/>
  <c r="L16" i="498"/>
  <c r="K16" i="498"/>
  <c r="I16" i="498"/>
  <c r="H16" i="498"/>
  <c r="G16" i="498"/>
  <c r="E16" i="498"/>
  <c r="O65" i="497"/>
  <c r="N65" i="497"/>
  <c r="M65" i="497"/>
  <c r="K65" i="497"/>
  <c r="I65" i="497"/>
  <c r="H65" i="497"/>
  <c r="G65" i="497"/>
  <c r="F65" i="497"/>
  <c r="Q69" i="497"/>
  <c r="L65" i="497"/>
  <c r="N16" i="498"/>
  <c r="J16" i="498"/>
  <c r="F16" i="498"/>
  <c r="J65" i="497"/>
  <c r="E65" i="497" l="1"/>
  <c r="K67" i="497"/>
  <c r="J72" i="497"/>
  <c r="H66" i="497"/>
  <c r="P66" i="497"/>
  <c r="F68" i="497"/>
  <c r="N68" i="497"/>
  <c r="I69" i="497"/>
  <c r="L70" i="497"/>
  <c r="G71" i="497"/>
  <c r="O71" i="497"/>
  <c r="F66" i="497"/>
  <c r="J66" i="497"/>
  <c r="L66" i="497"/>
  <c r="N66" i="497"/>
  <c r="E67" i="497"/>
  <c r="G67" i="497"/>
  <c r="I67" i="497"/>
  <c r="M67" i="497"/>
  <c r="O67" i="497"/>
  <c r="Q67" i="497"/>
  <c r="H68" i="497"/>
  <c r="J68" i="497"/>
  <c r="L68" i="497"/>
  <c r="P68" i="497"/>
  <c r="E69" i="497"/>
  <c r="G69" i="497"/>
  <c r="K69" i="497"/>
  <c r="M69" i="497"/>
  <c r="O69" i="497"/>
  <c r="F70" i="497"/>
  <c r="H70" i="497"/>
  <c r="J70" i="497"/>
  <c r="N70" i="497"/>
  <c r="P70" i="497"/>
  <c r="E71" i="497"/>
  <c r="I71" i="497"/>
  <c r="K71" i="497"/>
  <c r="M71" i="497"/>
  <c r="Q71" i="497"/>
  <c r="F72" i="497"/>
  <c r="H72" i="497"/>
  <c r="L72" i="497"/>
  <c r="N72" i="497"/>
  <c r="P72" i="497"/>
  <c r="E66" i="497"/>
  <c r="G66" i="497"/>
  <c r="I66" i="497"/>
  <c r="K66" i="497"/>
  <c r="M66" i="497"/>
  <c r="O66" i="497"/>
  <c r="Q66" i="497"/>
  <c r="F67" i="497"/>
  <c r="H67" i="497"/>
  <c r="J67" i="497"/>
  <c r="L67" i="497"/>
  <c r="N67" i="497"/>
  <c r="P67" i="497"/>
  <c r="E68" i="497"/>
  <c r="E49" i="497"/>
  <c r="G68" i="497"/>
  <c r="I68" i="497"/>
  <c r="K68" i="497"/>
  <c r="M68" i="497"/>
  <c r="O68" i="497"/>
  <c r="Q68" i="497"/>
  <c r="F69" i="497"/>
  <c r="H69" i="497"/>
  <c r="J69" i="497"/>
  <c r="L69" i="497"/>
  <c r="N69" i="497"/>
  <c r="P69" i="497"/>
  <c r="E70" i="497"/>
  <c r="G70" i="497"/>
  <c r="I70" i="497"/>
  <c r="K70" i="497"/>
  <c r="M70" i="497"/>
  <c r="O70" i="497"/>
  <c r="Q70" i="497"/>
  <c r="F71" i="497"/>
  <c r="H71" i="497"/>
  <c r="J71" i="497"/>
  <c r="L71" i="497"/>
  <c r="N71" i="497"/>
  <c r="P71" i="497"/>
  <c r="E72" i="497"/>
  <c r="G72" i="497"/>
  <c r="I72" i="497"/>
  <c r="K72" i="497"/>
  <c r="M72" i="497"/>
  <c r="O72" i="497"/>
  <c r="Q72" i="497"/>
  <c r="E6" i="497" l="1"/>
  <c r="L67" i="501" l="1"/>
  <c r="K67" i="501"/>
  <c r="J67" i="501"/>
  <c r="I67" i="501"/>
  <c r="H67" i="501"/>
  <c r="G67" i="501"/>
  <c r="F67" i="501"/>
  <c r="E67" i="501"/>
  <c r="M67"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L35" i="7" l="1"/>
  <c r="Q65" i="497" l="1"/>
  <c r="P65" i="497"/>
  <c r="P16" i="498"/>
  <c r="Q16" i="498" l="1"/>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O10" i="500" s="1"/>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N9" i="500" s="1"/>
  <c r="AG11" i="500"/>
  <c r="AN11" i="500" s="1"/>
  <c r="AG13" i="500"/>
  <c r="AN13" i="500" s="1"/>
  <c r="AG15" i="500"/>
  <c r="AN15" i="500" s="1"/>
  <c r="AG17" i="500"/>
  <c r="AN17" i="500" s="1"/>
  <c r="AG19" i="500"/>
  <c r="AN19" i="500" s="1"/>
  <c r="AG21" i="500"/>
  <c r="AN21" i="500" s="1"/>
  <c r="AG23" i="500"/>
  <c r="AN23" i="500" s="1"/>
  <c r="AG25" i="500"/>
  <c r="AN25" i="500" s="1"/>
  <c r="AG27" i="500"/>
  <c r="AN27" i="500" s="1"/>
  <c r="AE8" i="500"/>
  <c r="AE10" i="500"/>
  <c r="AE12" i="500"/>
  <c r="AE14" i="500"/>
  <c r="AE16" i="500"/>
  <c r="AE18" i="500"/>
  <c r="AE20" i="500"/>
  <c r="AE22" i="500"/>
  <c r="AE24" i="500"/>
  <c r="AE26" i="500"/>
  <c r="AG8" i="500"/>
  <c r="AN8" i="500" s="1"/>
  <c r="AG10" i="500"/>
  <c r="AN10" i="500" s="1"/>
  <c r="AG12" i="500"/>
  <c r="AN12" i="500" s="1"/>
  <c r="AG14" i="500"/>
  <c r="AN14" i="500" s="1"/>
  <c r="AG16" i="500"/>
  <c r="AN16" i="500" s="1"/>
  <c r="AG18" i="500"/>
  <c r="AN18" i="500" s="1"/>
  <c r="AG20" i="500"/>
  <c r="AN20" i="500" s="1"/>
  <c r="AG22" i="500"/>
  <c r="AN22" i="500" s="1"/>
  <c r="AG24" i="500"/>
  <c r="AN24" i="500" s="1"/>
  <c r="AG26" i="500"/>
  <c r="AN26" i="500" s="1"/>
  <c r="AO27" i="500" l="1"/>
  <c r="AO23" i="500"/>
  <c r="AO19" i="500"/>
  <c r="AO15" i="500"/>
  <c r="AO11" i="500"/>
  <c r="K43" i="500"/>
  <c r="K6" i="500"/>
  <c r="J44" i="500"/>
  <c r="AO25" i="500"/>
  <c r="AO21" i="500"/>
  <c r="AO17" i="500"/>
  <c r="AO13" i="500"/>
  <c r="AO9" i="500"/>
  <c r="E44" i="500"/>
  <c r="I44" i="500"/>
  <c r="G44" i="500"/>
  <c r="F44" i="500"/>
  <c r="H44" i="500"/>
  <c r="Q69" i="491" l="1"/>
  <c r="Q68" i="491"/>
  <c r="Q72" i="491"/>
  <c r="Q71" i="491"/>
  <c r="Q70" i="491"/>
</calcChain>
</file>

<file path=xl/sharedStrings.xml><?xml version="1.0" encoding="utf-8"?>
<sst xmlns="http://schemas.openxmlformats.org/spreadsheetml/2006/main" count="1606" uniqueCount="623">
  <si>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</si>
  <si>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</si>
  <si>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</si>
  <si>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</si>
  <si>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</si>
  <si>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</si>
  <si>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</si>
  <si>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</si>
  <si>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</si>
  <si>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</si>
  <si>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</si>
  <si>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</si>
  <si>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</si>
  <si>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</si>
  <si>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</si>
  <si>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</si>
  <si>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</si>
  <si>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</si>
  <si>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</si>
  <si>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</si>
  <si>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</si>
  <si>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</si>
  <si>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</si>
  <si>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</si>
  <si>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</si>
  <si>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</si>
  <si>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</si>
  <si>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</si>
  <si>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</si>
  <si>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</si>
  <si>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</si>
  <si>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</si>
  <si>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</si>
  <si>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</si>
  <si>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</si>
  <si>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</si>
  <si>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</si>
  <si>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</si>
  <si>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</si>
  <si>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</si>
  <si>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</si>
  <si>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</si>
  <si>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</si>
  <si>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</si>
  <si>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</si>
  <si>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</si>
  <si>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</si>
  <si>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</si>
  <si>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</si>
  <si>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</si>
  <si>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</si>
  <si>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</si>
  <si>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</si>
  <si>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</si>
  <si>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</si>
  <si>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</si>
  <si>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</si>
  <si>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</si>
  <si>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</si>
  <si>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</si>
  <si>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</si>
  <si>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</si>
  <si>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</si>
  <si>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</si>
  <si>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</si>
  <si>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</si>
  <si>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</si>
  <si>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</si>
  <si>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</si>
  <si>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</si>
  <si>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</si>
  <si>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</si>
  <si>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</si>
  <si>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</si>
  <si>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</si>
  <si>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</si>
  <si>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</si>
  <si>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</si>
  <si>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</si>
  <si>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</si>
  <si>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</si>
  <si>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</si>
  <si>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</si>
  <si>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</si>
  <si>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</si>
  <si>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</si>
  <si>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</si>
  <si>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</si>
  <si>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</si>
  <si>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</si>
  <si>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</si>
  <si>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</si>
  <si>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</si>
  <si>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</si>
  <si>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</si>
  <si>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</si>
  <si>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</si>
  <si>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</si>
  <si>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</si>
  <si>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</si>
  <si>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</si>
  <si>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</si>
  <si>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</si>
  <si>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</si>
  <si>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</si>
  <si>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</si>
  <si>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</si>
  <si>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</si>
  <si>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</si>
  <si>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</si>
  <si>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</si>
  <si>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</si>
  <si>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</si>
  <si>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</si>
  <si>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</si>
  <si>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</si>
  <si>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</si>
  <si>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</si>
  <si>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</si>
  <si>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</si>
  <si>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</si>
  <si>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</si>
  <si>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</si>
  <si>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</si>
  <si>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</si>
  <si>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</si>
  <si>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</si>
  <si>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</si>
  <si>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</si>
  <si>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</si>
  <si>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</si>
  <si>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</si>
  <si>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</si>
  <si>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</si>
  <si>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</si>
  <si>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</si>
  <si>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</si>
  <si>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</si>
  <si>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</si>
  <si>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</si>
  <si>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</si>
  <si>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</si>
  <si>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</si>
  <si>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</si>
  <si>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</si>
  <si>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</si>
  <si>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</si>
  <si>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</si>
  <si>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</si>
  <si>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</si>
  <si>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</si>
  <si>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</si>
  <si>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</si>
  <si>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</si>
  <si>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</si>
  <si>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</si>
  <si>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</si>
  <si>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</si>
  <si>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</si>
  <si>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</si>
  <si>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</si>
  <si>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</si>
  <si>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</si>
  <si>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</si>
  <si>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</si>
  <si>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</si>
  <si>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</si>
  <si>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</si>
  <si>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</si>
  <si>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</si>
  <si>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</si>
  <si>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</si>
  <si>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</si>
  <si>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</si>
  <si>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</si>
  <si>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</si>
  <si>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</si>
  <si>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</si>
  <si>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</si>
  <si>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</si>
  <si>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</si>
  <si>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</si>
  <si>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</si>
  <si>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</si>
  <si>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</si>
  <si>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</si>
  <si>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</si>
  <si>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</si>
  <si>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</si>
  <si>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</si>
  <si>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</si>
  <si>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</si>
  <si>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</si>
  <si>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</si>
  <si>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</si>
  <si>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</si>
  <si>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</si>
  <si>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</si>
  <si>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</si>
  <si>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</si>
  <si>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</si>
  <si>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</si>
  <si>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</si>
  <si>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</si>
  <si>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</si>
  <si>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</si>
  <si>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</si>
  <si>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</si>
  <si>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</si>
  <si>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</si>
  <si>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</si>
  <si>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</si>
  <si>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</si>
  <si>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</si>
  <si>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</si>
  <si>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</si>
  <si>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</si>
  <si>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</si>
  <si>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</si>
  <si>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</si>
  <si>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</si>
  <si>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</si>
  <si>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</si>
  <si>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</si>
  <si>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</si>
  <si>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</si>
  <si>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</si>
  <si>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</si>
  <si>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</si>
  <si>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</si>
  <si>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</si>
  <si>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</si>
  <si>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</si>
  <si>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</si>
  <si>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</si>
  <si>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</si>
  <si>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</si>
  <si>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</si>
  <si>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</si>
  <si>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</si>
  <si>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</si>
  <si>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</si>
  <si>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</si>
  <si>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</si>
  <si>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</si>
  <si>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</si>
  <si>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</si>
  <si>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</si>
  <si>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</si>
  <si>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</si>
  <si>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</si>
  <si>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</si>
  <si>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</si>
  <si>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</si>
  <si>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</si>
  <si>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</si>
  <si>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</si>
  <si>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</si>
  <si>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</si>
  <si>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</si>
  <si>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</si>
  <si>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</si>
  <si>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</si>
  <si>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</si>
  <si>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</si>
  <si>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</si>
  <si>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</si>
  <si>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</si>
  <si>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</si>
  <si>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</si>
  <si>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</si>
  <si>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</si>
  <si>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</si>
  <si>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</si>
  <si>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</si>
  <si>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</si>
  <si>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</si>
  <si>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</si>
  <si>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</si>
  <si>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</si>
  <si>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</si>
  <si>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</si>
  <si>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</si>
  <si>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</si>
  <si>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</si>
  <si>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</si>
  <si>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</si>
  <si>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</si>
  <si>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</si>
  <si>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</si>
  <si>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</si>
  <si>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</si>
  <si>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</si>
  <si>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</si>
  <si>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</si>
  <si>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</si>
  <si>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</si>
  <si>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</si>
  <si>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</si>
  <si>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</si>
  <si>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</si>
  <si>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</si>
  <si>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</si>
  <si>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</si>
  <si>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</si>
  <si>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</si>
  <si>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</si>
  <si>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</si>
  <si>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</si>
  <si>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</si>
  <si>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</si>
  <si>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</si>
  <si>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</si>
  <si>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</si>
  <si>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</si>
  <si>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</si>
  <si>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</si>
  <si>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</si>
  <si>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</si>
  <si>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</si>
  <si>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</si>
  <si>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</si>
  <si>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</si>
  <si>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</si>
  <si>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</si>
  <si>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</si>
  <si>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</si>
  <si>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</si>
  <si>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</si>
  <si>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</si>
  <si>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</si>
  <si>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</si>
  <si>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</si>
  <si>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</si>
  <si>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</si>
  <si>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</si>
  <si>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</si>
  <si>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</si>
  <si>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</si>
  <si>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</si>
  <si>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</si>
  <si>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</si>
  <si>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</si>
  <si>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</si>
  <si>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</si>
  <si>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</si>
  <si>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</si>
  <si>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</si>
  <si>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</si>
  <si>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</si>
  <si>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</si>
  <si>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</si>
  <si>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</si>
  <si>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</si>
  <si>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</si>
  <si>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</si>
  <si>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</si>
  <si>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</si>
  <si>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</si>
  <si>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</si>
  <si>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</si>
  <si>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</si>
  <si>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</si>
  <si>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</si>
  <si>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</si>
  <si>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</si>
  <si>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</si>
  <si>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</si>
  <si>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</si>
  <si>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</si>
  <si>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</si>
  <si>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</si>
  <si>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</si>
  <si>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</si>
  <si>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</si>
  <si>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</si>
  <si>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</si>
  <si>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</si>
  <si>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</si>
  <si>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</si>
  <si>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</si>
  <si>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</si>
  <si>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</si>
  <si>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</si>
  <si>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</si>
  <si>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</si>
  <si>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</si>
  <si>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</si>
  <si>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</si>
  <si>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</si>
  <si>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</si>
  <si>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</si>
  <si>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</si>
  <si>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</si>
  <si>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</si>
  <si>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</si>
  <si>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</si>
  <si>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</si>
  <si>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</si>
  <si>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</si>
  <si>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</si>
  <si>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</si>
  <si>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</si>
  <si>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</si>
  <si>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</si>
  <si>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</si>
  <si>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</si>
  <si>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</si>
  <si>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</si>
  <si>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</si>
  <si>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</si>
  <si>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</si>
  <si>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</si>
  <si>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</si>
  <si>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</si>
  <si>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Tel. 21 595 33 59</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</si>
  <si>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</si>
  <si>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</si>
  <si>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</si>
  <si>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</si>
  <si>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</si>
  <si>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</si>
  <si>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</si>
  <si>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</si>
  <si>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</si>
  <si>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</si>
  <si>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</si>
  <si>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</si>
  <si>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</si>
  <si>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</si>
  <si>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</si>
  <si>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</si>
  <si>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</si>
  <si>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</si>
  <si>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</si>
  <si>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</si>
  <si>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</si>
  <si>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</si>
  <si>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</si>
  <si>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</si>
  <si>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</si>
  <si>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</si>
  <si>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</si>
  <si>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</si>
  <si>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</si>
  <si>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</si>
  <si>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</si>
  <si>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</si>
  <si>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</si>
  <si>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</si>
  <si>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</si>
  <si>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</si>
  <si>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</si>
  <si>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</si>
  <si>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</si>
  <si>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</si>
  <si>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</si>
  <si>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</si>
  <si>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</si>
  <si>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</si>
  <si>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</si>
  <si>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</si>
  <si>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</si>
  <si>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</si>
  <si>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</si>
  <si>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</si>
  <si>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</si>
  <si>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</si>
  <si>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</si>
  <si>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</si>
  <si>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</si>
  <si>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</si>
  <si>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</si>
  <si>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</si>
  <si>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</si>
  <si>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</si>
  <si>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</si>
  <si>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 xml:space="preserve">Abril </t>
  </si>
  <si>
    <t>abril
2016</t>
  </si>
  <si>
    <t xml:space="preserve">  (c ) valores corrigidos em 31/01/2017.</t>
  </si>
  <si>
    <r>
      <t>jul.</t>
    </r>
    <r>
      <rPr>
        <vertAlign val="superscript"/>
        <sz val="8"/>
        <color indexed="63"/>
        <rFont val="Arial"/>
        <family val="2"/>
      </rPr>
      <t>(c)</t>
    </r>
  </si>
  <si>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</si>
  <si>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</si>
  <si>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</si>
  <si>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</si>
  <si>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</si>
  <si>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r>
      <t>9</t>
    </r>
    <r>
      <rPr>
        <vertAlign val="superscript"/>
        <sz val="7"/>
        <color theme="3"/>
        <rFont val="Arial"/>
        <family val="2"/>
      </rPr>
      <t xml:space="preserve"> ( c)</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</si>
  <si>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</si>
  <si>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r>
      <t>jan.</t>
    </r>
    <r>
      <rPr>
        <b/>
        <vertAlign val="superscript"/>
        <sz val="8"/>
        <color indexed="63"/>
        <rFont val="Arial"/>
        <family val="2"/>
      </rPr>
      <t>( c)</t>
    </r>
  </si>
  <si>
    <t>outubro
2016</t>
  </si>
  <si>
    <t>Fazendo uma análise por sexo, na Zona Euro,  verifica-se que Eslovénia e a Grécia  são os países com a maior diferença, entre a taxa de desemprego das mulheres e dos homens.</t>
  </si>
  <si>
    <t xml:space="preserve">          Formação profissional  </t>
  </si>
  <si>
    <r>
      <t>outubro</t>
    </r>
    <r>
      <rPr>
        <b/>
        <sz val="9"/>
        <color indexed="63"/>
        <rFont val="Arial"/>
        <family val="2"/>
      </rPr>
      <t xml:space="preserve"> </t>
    </r>
    <r>
      <rPr>
        <b/>
        <vertAlign val="superscript"/>
        <sz val="9"/>
        <color indexed="63"/>
        <rFont val="Arial"/>
        <family val="2"/>
      </rPr>
      <t>(3)</t>
    </r>
  </si>
  <si>
    <t>(1) habitualmente designada por salário mínimo nacional.          (3) valores corrigidos em 31/10/2017</t>
  </si>
  <si>
    <t>Ignorado</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</si>
  <si>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</si>
  <si>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</si>
  <si>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</si>
  <si>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</si>
  <si>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</si>
  <si>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</si>
  <si>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</si>
  <si>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18 a 24 anos</t>
  </si>
  <si>
    <t>25 a 34 anos</t>
  </si>
  <si>
    <t>35 a 44 anos</t>
  </si>
  <si>
    <t>45 a 54 anos</t>
  </si>
  <si>
    <t>55 a 64 anos</t>
  </si>
  <si>
    <t>65 e + anos</t>
  </si>
  <si>
    <t xml:space="preserve">fonte: GEP/MTSSS,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</si>
  <si>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</si>
  <si>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</si>
  <si>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</si>
  <si>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</si>
  <si>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r>
      <t>taxa de atividade (%)</t>
    </r>
    <r>
      <rPr>
        <sz val="8"/>
        <color theme="3"/>
        <rFont val="Arial"/>
        <family val="2"/>
      </rPr>
      <t xml:space="preserve"> </t>
    </r>
    <r>
      <rPr>
        <vertAlign val="superscript"/>
        <sz val="8"/>
        <color theme="3"/>
        <rFont val="Arial"/>
        <family val="2"/>
      </rPr>
      <t>(1)</t>
    </r>
  </si>
  <si>
    <t>população total  - regiões NUT II</t>
  </si>
  <si>
    <t>população com emprego - regiões NUT II</t>
  </si>
  <si>
    <t>55 e + anos</t>
  </si>
  <si>
    <t>população desempregada - regiões NUT II</t>
  </si>
  <si>
    <t xml:space="preserve">República Checa (2,3 %), Alemanha (3,6 %) e Alemanha (3,6 %) apresentam as taxas de desemprego mais baixas; a Grécia (20,7 %) e a Espanha (16,4 %) são os estados membros com valores  mais elevados. </t>
  </si>
  <si>
    <t>A taxa de desemprego para o grupo etário &lt;25 anos apresenta o valor mais baixo na República Checa (4,9 %), registando o valor mais elevado na Grécia (40,8 %). Em Portugal,   regista-se   o  valor  de 22,1 %.</t>
  </si>
  <si>
    <t>Em Portugal, a taxa de desemprego (7,8 %) registou decréscimos de 2,4 p.p. e 0,3 p.p. em relação ao mês homólogo e anterior respectivamente.</t>
  </si>
  <si>
    <t xml:space="preserve">nota: Reino Unido e Grécia - outubro 2017;  Hungria e Estónia - novembro de 2017.             : valor não disponível.       
</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</si>
  <si>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</si>
  <si>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</si>
  <si>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</si>
  <si>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</si>
  <si>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</si>
  <si>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</si>
  <si>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</si>
  <si>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</si>
  <si>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</si>
  <si>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</si>
  <si>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r>
      <t>trabalhadores por conta de outrem</t>
    </r>
    <r>
      <rPr>
        <b/>
        <sz val="9"/>
        <rFont val="Arial"/>
        <family val="2"/>
      </rPr>
      <t xml:space="preserve"> </t>
    </r>
    <r>
      <rPr>
        <vertAlign val="superscript"/>
        <sz val="9"/>
        <rFont val="Arial"/>
        <family val="2"/>
      </rPr>
      <t>(1)(2)</t>
    </r>
    <r>
      <rPr>
        <b/>
        <sz val="10"/>
        <rFont val="Arial"/>
        <family val="2"/>
      </rPr>
      <t xml:space="preserve"> - escalão de remuneração mensal base e ganho</t>
    </r>
  </si>
  <si>
    <r>
      <t xml:space="preserve">Escalão  de remuneração mensal </t>
    </r>
    <r>
      <rPr>
        <b/>
        <sz val="9"/>
        <color theme="7"/>
        <rFont val="Arial"/>
        <family val="2"/>
      </rPr>
      <t>ganho</t>
    </r>
  </si>
  <si>
    <t>Selecione o ano:</t>
  </si>
  <si>
    <t>&lt;= RMMG</t>
  </si>
  <si>
    <t>&gt;RMMG e &lt;= 599 euros</t>
  </si>
  <si>
    <t>600 a 
749 euros</t>
  </si>
  <si>
    <t>750 a 
999 euros</t>
  </si>
  <si>
    <t>1 000  a 
 1 499 euros</t>
  </si>
  <si>
    <t>1 500 a 
2 499 euros</t>
  </si>
  <si>
    <t>2 500 a
 3 749 euros</t>
  </si>
  <si>
    <t>3 750 e + euros</t>
  </si>
  <si>
    <t>(no ficheiro excel poderá selecionar outro ano)</t>
  </si>
  <si>
    <r>
      <t>Escalão  de remuneração</t>
    </r>
    <r>
      <rPr>
        <b/>
        <sz val="8"/>
        <color theme="7"/>
        <rFont val="Arial"/>
        <family val="2"/>
      </rPr>
      <t xml:space="preserve"> mensal </t>
    </r>
    <r>
      <rPr>
        <b/>
        <sz val="9"/>
        <color theme="7"/>
        <rFont val="Arial"/>
        <family val="2"/>
      </rPr>
      <t>base</t>
    </r>
  </si>
  <si>
    <t>&lt; = RMMG</t>
  </si>
  <si>
    <t>&lt;= 485,00 euros</t>
  </si>
  <si>
    <t>485,01 a 599,99 euros</t>
  </si>
  <si>
    <t>600 a 749 euros</t>
  </si>
  <si>
    <t>600,00 a 749,99 euros</t>
  </si>
  <si>
    <t>750 a 999 euros</t>
  </si>
  <si>
    <t>750,00 a 999,99 euros</t>
  </si>
  <si>
    <t>1 000 a 1 499 euros</t>
  </si>
  <si>
    <t>1000,00 a 1499,99 euros</t>
  </si>
  <si>
    <t>1 500 a 2 499 euros</t>
  </si>
  <si>
    <t>1500,00 a 2499,99 euros</t>
  </si>
  <si>
    <t>2 500 a 3 749 euros</t>
  </si>
  <si>
    <t>2500,00 a 3749,99 euros</t>
  </si>
  <si>
    <t>3750,00 e mais euros</t>
  </si>
  <si>
    <t>% em relação ao total</t>
  </si>
  <si>
    <t>distribuição % em linha</t>
  </si>
  <si>
    <t>legenda:</t>
  </si>
  <si>
    <t>5 mais</t>
  </si>
  <si>
    <t>permanecem no mesmo escalão</t>
  </si>
  <si>
    <t xml:space="preserve">fonte:  GEP/MTSSS, Quadros de Pessoal.   </t>
  </si>
  <si>
    <t>(1) nos estabelecimentos.      RMMG = retribuição mínima mensal garantida (salário mínimo) - Continente    2010=475,00; 2011=485,00; 2012=485,00; 2013=485,00 e 2014=505,00 (a partir de 1/10/2015).</t>
  </si>
  <si>
    <t>(2) dos trabalhadores por conta de outrem a tempo completo, que auferiram remuneração completa no período de referência (outubro).</t>
  </si>
  <si>
    <t>acidentes de trabalho não mortais - distrito e grupo etário</t>
  </si>
  <si>
    <t>&lt; 18 anos</t>
  </si>
  <si>
    <t>65 e mais anos</t>
  </si>
  <si>
    <t>R. A. Açores</t>
  </si>
  <si>
    <t>R. A. Madeira</t>
  </si>
  <si>
    <t>Estrangeiro</t>
  </si>
  <si>
    <t>acidentes de trabalho mortais - distrito e grupo etário</t>
  </si>
  <si>
    <r>
      <rPr>
        <b/>
        <sz val="7"/>
        <color indexed="63"/>
        <rFont val="Arial"/>
        <family val="2"/>
      </rPr>
      <t>nota:</t>
    </r>
    <r>
      <rPr>
        <sz val="7"/>
        <color indexed="63"/>
        <rFont val="Arial"/>
        <family val="2"/>
      </rPr>
      <t xml:space="preserve"> os dados apresentados não incluem acidentes de trajeto.</t>
    </r>
  </si>
  <si>
    <t xml:space="preserve"> http://www.gep.mtsss.gov.pt/</t>
  </si>
  <si>
    <t>2 de fevereiro de 2018</t>
  </si>
  <si>
    <t>(3) estes dados foram integrados na nova prestação social para a inclusão .</t>
  </si>
  <si>
    <t>2016</t>
  </si>
  <si>
    <t>2017</t>
  </si>
  <si>
    <t>52-Vendedores</t>
  </si>
  <si>
    <t>93-Trab.n/qual. i.ext.,const.,i.transf. e transp.</t>
  </si>
  <si>
    <t>51-Trab. serviços pessoais</t>
  </si>
  <si>
    <t>91-Trabalhadores de limpeza</t>
  </si>
  <si>
    <t>71-Trab.qualif.constr. e sim., exc.electric.</t>
  </si>
  <si>
    <t xml:space="preserve">92-Trab.não qual. agric., prod. animal, pesca e flo. </t>
  </si>
  <si>
    <t>82-Trabalhadores da montagem</t>
  </si>
  <si>
    <t xml:space="preserve">41-Emp. escrit., secret.e oper. proc. dados </t>
  </si>
  <si>
    <t xml:space="preserve">  Transportes aéreos de passageiros  </t>
  </si>
  <si>
    <t xml:space="preserve">  Férias organizadas  </t>
  </si>
  <si>
    <t xml:space="preserve">  Jardinagem  </t>
  </si>
  <si>
    <t xml:space="preserve">  Açúcar, confeitaria, mel e outros produtos à base de açucar</t>
  </si>
  <si>
    <t xml:space="preserve">  Serviços hospitalares</t>
  </si>
  <si>
    <t xml:space="preserve">  Serviços de alojamento   </t>
  </si>
  <si>
    <t xml:space="preserve">  Bebidas espirituosas  </t>
  </si>
  <si>
    <t xml:space="preserve">  Equipamento para receção, registo e reprodução de som e imagem</t>
  </si>
  <si>
    <t xml:space="preserve">  Pequenos eletrodomésticos</t>
  </si>
  <si>
    <t xml:space="preserve">  Calçado  </t>
  </si>
  <si>
    <t xml:space="preserve">         … em dezembro </t>
  </si>
  <si>
    <t>notas: dados sujeitos a atualizações; situação da base de dados a 30/novembro/2017.</t>
  </si>
  <si>
    <t>notas: dados sujeitos a atualizações; situação da base de dados 1/janeiro/2018.</t>
  </si>
  <si>
    <t>notas: dados sujeitos a atualizações;   a partir de 2005 apenas são contabilizados beneficiários com lançamento cujo o motivo tenha sido "concessão normal".;  (a) DLD - Desempregados de Longa Duração".</t>
  </si>
  <si>
    <t>notas: dados sujeitos a atualizações .</t>
  </si>
  <si>
    <t>(3)</t>
  </si>
  <si>
    <t>dezembro de 2017</t>
  </si>
  <si>
    <t>:</t>
  </si>
  <si>
    <t>fonte:  Eurostat, dados extraídos em 31/01/2018.</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</si>
  <si>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</si>
  <si>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</si>
  <si>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</si>
  <si>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</si>
  <si>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</si>
  <si>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</si>
  <si>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</si>
  <si>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</si>
  <si>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</si>
  <si>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</si>
  <si>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</si>
  <si>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3.º trimestre</t>
  </si>
  <si>
    <t>4.º trimestre</t>
  </si>
  <si>
    <t>1.º trimestre</t>
  </si>
  <si>
    <t>2.º trimestre</t>
  </si>
  <si>
    <r>
      <t>Em</t>
    </r>
    <r>
      <rPr>
        <b/>
        <sz val="8"/>
        <color indexed="63"/>
        <rFont val="Arial"/>
        <family val="2"/>
      </rPr>
      <t xml:space="preserve"> dezembro de 2017</t>
    </r>
    <r>
      <rPr>
        <sz val="8"/>
        <color indexed="63"/>
        <rFont val="Arial"/>
        <family val="2"/>
      </rPr>
      <t>, a taxa de desemprego na Zona Euro manteve-se inalterada nos 8,7 % face a novembro (era 9,7 %  em dezembro de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</si>
</sst>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9" formatCode="#,##0;###0;\-"/>
    <numFmt numFmtId="180" formatCode="###0"/>
    <numFmt numFmtId="181" formatCode="###0.0"/>
    <numFmt numFmtId="182" formatCode="0.0000"/>
    <numFmt numFmtId="183" formatCode="###0.0000"/>
    <numFmt numFmtId="184" formatCode="#,##0.0;###0.0;\-"/>
  </numFmts>
  <fonts count="153">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vertAlign val="superscript"/>
      <sz val="7"/>
      <color theme="3"/>
      <name val="Arial"/>
      <family val="2"/>
    </font>
    <font>
      <b/>
      <sz val="8"/>
      <color rgb="FFFF0000"/>
      <name val="Arial"/>
      <family val="2"/>
    </font>
    <font>
      <b/>
      <vertAlign val="superscript"/>
      <sz val="8"/>
      <color rgb="FF333333"/>
      <name val="Arial"/>
      <family val="2"/>
    </font>
    <font>
      <sz val="8"/>
      <color theme="1"/>
      <name val="Arial"/>
      <family val="2"/>
    </font>
    <font>
      <b/>
      <sz val="8"/>
      <color theme="1"/>
      <name val="Arial"/>
      <family val="2"/>
    </font>
    <font>
      <sz val="8"/>
      <color rgb="FF008080"/>
      <name val="Arial"/>
      <family val="2"/>
    </font>
    <font>
      <b/>
      <vertAlign val="superscript"/>
      <sz val="9"/>
      <color indexed="63"/>
      <name val="Arial"/>
      <family val="2"/>
    </font>
    <font>
      <vertAlign val="superscript"/>
      <sz val="8"/>
      <color rgb="FF333333"/>
      <name val="Arial"/>
      <family val="2"/>
    </font>
    <font>
      <vertAlign val="superscript"/>
      <sz val="9"/>
      <color rgb="FF333333"/>
      <name val="Arial"/>
      <family val="2"/>
    </font>
    <font>
      <b/>
      <sz val="9"/>
      <color theme="7"/>
      <name val="Arial"/>
      <family val="2"/>
    </font>
    <font>
      <b/>
      <sz val="9"/>
      <color indexed="20"/>
      <name val="Arial"/>
      <family val="2"/>
    </font>
    <font>
      <u/>
      <sz val="8"/>
      <color theme="7"/>
      <name val="Arial"/>
      <family val="2"/>
    </font>
    <font>
      <b/>
      <sz val="9"/>
      <color indexed="8"/>
      <name val="Arial Bold"/>
    </font>
    <font>
      <sz val="9"/>
      <color indexed="8"/>
      <name val="Arial"/>
      <family val="2"/>
    </font>
    <font>
      <vertAlign val="superscript"/>
      <sz val="9"/>
      <name val="Arial"/>
      <family val="2"/>
    </font>
    <font>
      <sz val="10"/>
      <color theme="7"/>
      <name val="Arial"/>
      <family val="2"/>
    </font>
    <font>
      <b/>
      <sz val="8"/>
      <color theme="0"/>
      <name val="Arial"/>
      <family val="2"/>
    </font>
    <font>
      <b/>
      <sz val="9"/>
      <color theme="0"/>
      <name val="Arial"/>
      <family val="2"/>
    </font>
    <font>
      <b/>
      <sz val="8"/>
      <color theme="7"/>
      <name val="Arial"/>
      <family val="2"/>
    </font>
    <font>
      <sz val="10"/>
      <name val="Segoe UI"/>
      <family val="2"/>
    </font>
    <font>
      <sz val="7"/>
      <color theme="7"/>
      <name val="Arial"/>
      <family val="2"/>
    </font>
    <font>
      <u/>
      <sz val="8"/>
      <color rgb="FF008080"/>
      <name val="Arial"/>
      <family val="2"/>
    </font>
    <font>
      <b/>
      <sz val="8"/>
      <color rgb="FF1F497D"/>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solid">
        <fgColor theme="0" tint="-0.14999847407452621"/>
        <bgColor indexed="64"/>
      </patternFill>
    </fill>
  </fills>
  <borders count="85">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indexed="22"/>
      </left>
      <right/>
      <top style="thin">
        <color indexed="22"/>
      </top>
      <bottom/>
      <diagonal/>
    </border>
    <border>
      <left/>
      <right style="dashed">
        <color indexed="22"/>
      </right>
      <top style="thin">
        <color indexed="22"/>
      </top>
      <bottom/>
      <diagonal/>
    </border>
    <border>
      <left/>
      <right style="dashed">
        <color indexed="22"/>
      </right>
      <top/>
      <bottom/>
      <diagonal/>
    </border>
    <border>
      <left style="dashed">
        <color theme="0" tint="-0.24994659260841701"/>
      </left>
      <right/>
      <top/>
      <bottom style="thin">
        <color indexed="22"/>
      </bottom>
      <diagonal/>
    </border>
    <border>
      <left style="dashed">
        <color theme="0" tint="-0.24994659260841701"/>
      </left>
      <right/>
      <top style="thin">
        <color theme="0" tint="-0.24994659260841701"/>
      </top>
      <bottom style="thin">
        <color theme="0" tint="-0.24994659260841701"/>
      </bottom>
      <diagonal/>
    </border>
    <border>
      <left style="thin">
        <color theme="7"/>
      </left>
      <right style="thin">
        <color theme="7"/>
      </right>
      <top style="thin">
        <color theme="7"/>
      </top>
      <bottom/>
      <diagonal/>
    </border>
    <border>
      <left style="thin">
        <color theme="7"/>
      </left>
      <right style="thin">
        <color theme="7"/>
      </right>
      <top/>
      <bottom/>
      <diagonal/>
    </border>
    <border>
      <left style="thin">
        <color theme="7"/>
      </left>
      <right style="thin">
        <color theme="7"/>
      </right>
      <top/>
      <bottom style="thin">
        <color theme="7"/>
      </bottom>
      <diagonal/>
    </border>
  </borders>
  <cellStyleXfs count="318">
    <xf numFmtId="0" fontId="0" fillId="0" borderId="0" applyProtection="0"/>
    <xf numFmtId="0" fontId="3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44" fontId="8" fillId="0" borderId="0" applyFont="0" applyFill="0" applyBorder="0" applyAlignment="0" applyProtection="0"/>
    <xf numFmtId="0" fontId="8" fillId="3" borderId="0" applyNumberFormat="0" applyBorder="0" applyAlignment="0" applyProtection="0"/>
    <xf numFmtId="0" fontId="8" fillId="21" borderId="0" applyNumberFormat="0" applyBorder="0" applyAlignment="0" applyProtection="0"/>
    <xf numFmtId="0" fontId="42" fillId="0" borderId="0"/>
    <xf numFmtId="0" fontId="32" fillId="0" borderId="0"/>
    <xf numFmtId="0" fontId="32" fillId="0" borderId="0" applyProtection="0"/>
    <xf numFmtId="0" fontId="8" fillId="0" borderId="0"/>
    <xf numFmtId="0" fontId="8" fillId="22" borderId="6" applyNumberFormat="0" applyFont="0" applyAlignment="0" applyProtection="0"/>
    <xf numFmtId="0" fontId="8" fillId="16" borderId="7" applyNumberFormat="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43" fontId="32" fillId="0" borderId="0" applyFont="0" applyFill="0" applyBorder="0" applyAlignment="0" applyProtection="0"/>
    <xf numFmtId="0" fontId="43"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45" fillId="0" borderId="0" applyFont="0" applyFill="0" applyBorder="0" applyAlignment="0" applyProtection="0"/>
    <xf numFmtId="0" fontId="8" fillId="0" borderId="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Protection="0"/>
    <xf numFmtId="0" fontId="8" fillId="0" borderId="0"/>
    <xf numFmtId="0" fontId="8" fillId="0" borderId="0"/>
    <xf numFmtId="0" fontId="8" fillId="0" borderId="0"/>
    <xf numFmtId="0" fontId="8" fillId="0" borderId="0"/>
    <xf numFmtId="0" fontId="75" fillId="0" borderId="0"/>
    <xf numFmtId="0" fontId="97" fillId="0" borderId="0" applyNumberFormat="0" applyFill="0" applyBorder="0" applyAlignment="0" applyProtection="0">
      <alignment vertical="top"/>
      <protection locked="0"/>
    </xf>
    <xf numFmtId="0" fontId="7" fillId="0" borderId="0"/>
    <xf numFmtId="0" fontId="8" fillId="0" borderId="0" applyProtection="0"/>
    <xf numFmtId="0" fontId="8" fillId="0" borderId="0"/>
    <xf numFmtId="0" fontId="8" fillId="0" borderId="0"/>
    <xf numFmtId="0" fontId="104" fillId="0" borderId="55" applyNumberFormat="0" applyBorder="0" applyProtection="0">
      <alignment horizontal="center"/>
    </xf>
    <xf numFmtId="0" fontId="105" fillId="0" borderId="0" applyFill="0" applyBorder="0" applyProtection="0"/>
    <xf numFmtId="0" fontId="104" fillId="42" borderId="56"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0" fontId="8" fillId="3" borderId="0" applyNumberFormat="0" applyBorder="0" applyAlignment="0" applyProtection="0"/>
    <xf numFmtId="0" fontId="8" fillId="21" borderId="0" applyNumberFormat="0" applyBorder="0" applyAlignment="0" applyProtection="0"/>
    <xf numFmtId="0" fontId="8" fillId="22" borderId="6" applyNumberFormat="0" applyFont="0" applyAlignment="0" applyProtection="0"/>
    <xf numFmtId="0" fontId="8" fillId="16" borderId="7"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8" fillId="0" borderId="0" applyFont="0" applyFill="0" applyBorder="0" applyAlignment="0" applyProtection="0"/>
    <xf numFmtId="43" fontId="8" fillId="0" borderId="0" applyFont="0" applyFill="0" applyBorder="0" applyAlignment="0" applyProtection="0"/>
    <xf numFmtId="175" fontId="8" fillId="0" borderId="0" applyFont="0" applyFill="0" applyBorder="0" applyAlignment="0" applyProtection="0"/>
    <xf numFmtId="176" fontId="8" fillId="0" borderId="0" applyFont="0" applyFill="0" applyBorder="0" applyAlignment="0" applyProtection="0"/>
    <xf numFmtId="176" fontId="6"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9" fontId="123" fillId="0" borderId="0" applyFont="0" applyFill="0" applyBorder="0" applyAlignment="0" applyProtection="0"/>
    <xf numFmtId="0" fontId="97" fillId="0" borderId="0" applyNumberFormat="0" applyFill="0" applyBorder="0" applyAlignment="0" applyProtection="0">
      <alignment vertical="top"/>
      <protection locked="0"/>
    </xf>
    <xf numFmtId="176" fontId="4" fillId="0" borderId="0" applyFont="0" applyFill="0" applyBorder="0" applyAlignment="0" applyProtection="0"/>
    <xf numFmtId="0" fontId="4" fillId="0" borderId="0"/>
    <xf numFmtId="0" fontId="4" fillId="0" borderId="0"/>
    <xf numFmtId="0" fontId="4" fillId="0" borderId="0"/>
    <xf numFmtId="0" fontId="4" fillId="0" borderId="0"/>
    <xf numFmtId="0" fontId="8"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8" fillId="0" borderId="0"/>
    <xf numFmtId="0" fontId="1" fillId="0" borderId="0"/>
  </cellStyleXfs>
  <cellXfs count="1829">
    <xf numFmtId="0" fontId="0" fillId="0" borderId="0" xfId="0"/>
    <xf numFmtId="0" fontId="0" fillId="0" borderId="0" xfId="0" applyBorder="1"/>
    <xf numFmtId="0" fontId="0" fillId="25" borderId="0" xfId="0" applyFill="1"/>
    <xf numFmtId="0" fontId="11" fillId="25" borderId="0" xfId="0" applyFont="1" applyFill="1" applyBorder="1"/>
    <xf numFmtId="0" fontId="0" fillId="25" borderId="0" xfId="0" applyFill="1" applyBorder="1"/>
    <xf numFmtId="0" fontId="13" fillId="25" borderId="0" xfId="0" applyFont="1" applyFill="1" applyBorder="1"/>
    <xf numFmtId="0" fontId="0" fillId="25" borderId="0" xfId="0" applyFill="1" applyAlignment="1">
      <alignment vertical="center"/>
    </xf>
    <xf numFmtId="0" fontId="0" fillId="0" borderId="0" xfId="0" applyAlignment="1">
      <alignment vertical="center"/>
    </xf>
    <xf numFmtId="0" fontId="16" fillId="25" borderId="0" xfId="0" applyFont="1" applyFill="1" applyBorder="1"/>
    <xf numFmtId="0" fontId="17" fillId="25" borderId="0" xfId="0" applyFont="1" applyFill="1" applyBorder="1"/>
    <xf numFmtId="0" fontId="17" fillId="25" borderId="0" xfId="0" applyFont="1" applyFill="1" applyBorder="1" applyAlignment="1">
      <alignment horizontal="center"/>
    </xf>
    <xf numFmtId="164" fontId="18" fillId="24" borderId="0" xfId="40" applyNumberFormat="1" applyFont="1" applyFill="1" applyBorder="1" applyAlignment="1">
      <alignment horizontal="center" wrapText="1"/>
    </xf>
    <xf numFmtId="0" fontId="17" fillId="24" borderId="0" xfId="40" applyFont="1" applyFill="1" applyBorder="1"/>
    <xf numFmtId="0" fontId="18" fillId="25" borderId="0" xfId="0" applyFont="1" applyFill="1" applyBorder="1"/>
    <xf numFmtId="0" fontId="0" fillId="25" borderId="0" xfId="0" applyFill="1" applyBorder="1" applyAlignment="1">
      <alignment vertical="center"/>
    </xf>
    <xf numFmtId="0" fontId="19" fillId="25" borderId="0" xfId="0" applyFont="1" applyFill="1" applyBorder="1"/>
    <xf numFmtId="0" fontId="15" fillId="25" borderId="0" xfId="0" applyFont="1" applyFill="1" applyBorder="1" applyAlignment="1">
      <alignment horizontal="left"/>
    </xf>
    <xf numFmtId="0" fontId="22" fillId="25" borderId="0" xfId="0" applyFont="1" applyFill="1" applyBorder="1" applyAlignment="1">
      <alignment horizontal="right"/>
    </xf>
    <xf numFmtId="164" fontId="24" fillId="25" borderId="0" xfId="0" applyNumberFormat="1" applyFont="1" applyFill="1" applyBorder="1" applyAlignment="1">
      <alignment horizontal="center"/>
    </xf>
    <xf numFmtId="164" fontId="18" fillId="25" borderId="0" xfId="40" applyNumberFormat="1" applyFont="1" applyFill="1" applyBorder="1" applyAlignment="1">
      <alignment horizontal="center" wrapText="1"/>
    </xf>
    <xf numFmtId="0" fontId="28" fillId="25" borderId="0" xfId="0" applyFont="1" applyFill="1" applyBorder="1" applyAlignment="1">
      <alignment horizontal="left"/>
    </xf>
    <xf numFmtId="0" fontId="22" fillId="25" borderId="0" xfId="0" applyFont="1" applyFill="1" applyBorder="1"/>
    <xf numFmtId="0" fontId="9" fillId="25" borderId="0" xfId="0" applyFont="1" applyFill="1" applyBorder="1"/>
    <xf numFmtId="0" fontId="25"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9" fillId="25" borderId="0" xfId="0" applyFont="1" applyFill="1" applyAlignment="1">
      <alignment readingOrder="1"/>
    </xf>
    <xf numFmtId="0" fontId="9" fillId="25" borderId="0" xfId="0" applyFont="1" applyFill="1" applyBorder="1" applyAlignment="1">
      <alignment readingOrder="1"/>
    </xf>
    <xf numFmtId="0" fontId="9" fillId="25" borderId="0" xfId="0" applyFont="1" applyFill="1" applyAlignment="1">
      <alignment readingOrder="2"/>
    </xf>
    <xf numFmtId="0" fontId="9" fillId="0" borderId="0" xfId="0" applyFont="1" applyAlignment="1">
      <alignment readingOrder="2"/>
    </xf>
    <xf numFmtId="0" fontId="18" fillId="25" borderId="0" xfId="0" applyFont="1" applyFill="1" applyBorder="1" applyAlignment="1">
      <alignment horizontal="center" vertical="top" readingOrder="1"/>
    </xf>
    <xf numFmtId="0" fontId="18" fillId="25" borderId="0" xfId="0" applyFont="1" applyFill="1" applyBorder="1" applyAlignment="1">
      <alignment horizontal="right" readingOrder="1"/>
    </xf>
    <xf numFmtId="0" fontId="18" fillId="25" borderId="0" xfId="0" applyFont="1" applyFill="1" applyBorder="1" applyAlignment="1">
      <alignment horizontal="justify" vertical="top" readingOrder="1"/>
    </xf>
    <xf numFmtId="0" fontId="17" fillId="25" borderId="0" xfId="0" applyFont="1" applyFill="1" applyBorder="1" applyAlignment="1">
      <alignment readingOrder="1"/>
    </xf>
    <xf numFmtId="0" fontId="17" fillId="24" borderId="0" xfId="40" applyFont="1" applyFill="1" applyBorder="1" applyAlignment="1">
      <alignment readingOrder="1"/>
    </xf>
    <xf numFmtId="0" fontId="18" fillId="25" borderId="0" xfId="0" applyFont="1" applyFill="1" applyBorder="1" applyAlignment="1">
      <alignment readingOrder="1"/>
    </xf>
    <xf numFmtId="0" fontId="17" fillId="25" borderId="0" xfId="0" applyFont="1" applyFill="1" applyBorder="1" applyAlignment="1">
      <alignment horizontal="center" readingOrder="1"/>
    </xf>
    <xf numFmtId="164" fontId="18" fillId="24" borderId="0" xfId="40" applyNumberFormat="1" applyFont="1" applyFill="1" applyBorder="1" applyAlignment="1">
      <alignment horizontal="center" readingOrder="1"/>
    </xf>
    <xf numFmtId="0" fontId="9" fillId="0" borderId="0" xfId="0" applyFont="1" applyAlignment="1">
      <alignment horizontal="right" readingOrder="2"/>
    </xf>
    <xf numFmtId="0" fontId="35" fillId="25" borderId="0" xfId="0" applyFont="1" applyFill="1" applyBorder="1"/>
    <xf numFmtId="0" fontId="17" fillId="24" borderId="0" xfId="40" applyFont="1" applyFill="1" applyBorder="1" applyAlignment="1">
      <alignment horizontal="left" indent="1"/>
    </xf>
    <xf numFmtId="0" fontId="18" fillId="25" borderId="0" xfId="0" applyFont="1" applyFill="1" applyBorder="1" applyAlignment="1">
      <alignment horizontal="center" vertical="center" readingOrder="1"/>
    </xf>
    <xf numFmtId="0" fontId="18" fillId="25" borderId="0" xfId="0" applyFont="1" applyFill="1" applyBorder="1" applyAlignment="1">
      <alignment vertical="center" readingOrder="1"/>
    </xf>
    <xf numFmtId="0" fontId="18" fillId="25" borderId="0" xfId="0" applyFont="1" applyFill="1" applyBorder="1" applyAlignment="1">
      <alignment horizontal="right" vertical="center" readingOrder="1"/>
    </xf>
    <xf numFmtId="0" fontId="36" fillId="25" borderId="0" xfId="0" applyFont="1" applyFill="1"/>
    <xf numFmtId="0" fontId="36" fillId="25" borderId="0" xfId="0" applyFont="1" applyFill="1" applyBorder="1"/>
    <xf numFmtId="0" fontId="37" fillId="25" borderId="0" xfId="0" applyFont="1" applyFill="1" applyBorder="1" applyAlignment="1">
      <alignment horizontal="left"/>
    </xf>
    <xf numFmtId="0" fontId="36" fillId="0" borderId="0" xfId="0" applyFont="1"/>
    <xf numFmtId="3" fontId="39" fillId="25" borderId="0" xfId="0" applyNumberFormat="1" applyFont="1" applyFill="1" applyBorder="1" applyAlignment="1">
      <alignment horizontal="center"/>
    </xf>
    <xf numFmtId="0" fontId="31" fillId="24" borderId="0" xfId="40" applyFont="1" applyFill="1" applyBorder="1"/>
    <xf numFmtId="0" fontId="0" fillId="0" borderId="0" xfId="0" applyFill="1"/>
    <xf numFmtId="164" fontId="0" fillId="25" borderId="0" xfId="0" applyNumberFormat="1" applyFill="1" applyBorder="1"/>
    <xf numFmtId="0" fontId="39" fillId="25" borderId="0" xfId="0" applyFont="1" applyFill="1" applyBorder="1" applyAlignment="1">
      <alignment horizontal="left"/>
    </xf>
    <xf numFmtId="3" fontId="41" fillId="25" borderId="0" xfId="0" applyNumberFormat="1" applyFont="1" applyFill="1" applyBorder="1" applyAlignment="1">
      <alignment horizontal="center"/>
    </xf>
    <xf numFmtId="3" fontId="39" fillId="25" borderId="0" xfId="0" applyNumberFormat="1" applyFont="1" applyFill="1" applyBorder="1" applyAlignment="1">
      <alignment horizontal="right"/>
    </xf>
    <xf numFmtId="0" fontId="36" fillId="25" borderId="0" xfId="0" applyFont="1" applyFill="1" applyAlignment="1">
      <alignment vertical="center"/>
    </xf>
    <xf numFmtId="0" fontId="39" fillId="25" borderId="0" xfId="0" applyFont="1" applyFill="1" applyBorder="1" applyAlignment="1">
      <alignment horizontal="left" vertical="center"/>
    </xf>
    <xf numFmtId="0" fontId="37" fillId="25" borderId="0" xfId="0" applyFont="1" applyFill="1" applyBorder="1" applyAlignment="1">
      <alignment horizontal="left" vertical="center"/>
    </xf>
    <xf numFmtId="3" fontId="39" fillId="25" borderId="0" xfId="0" applyNumberFormat="1" applyFont="1" applyFill="1" applyBorder="1" applyAlignment="1">
      <alignment horizontal="right" vertical="center"/>
    </xf>
    <xf numFmtId="0" fontId="36" fillId="0" borderId="0" xfId="0" applyFont="1" applyAlignment="1">
      <alignment vertical="center"/>
    </xf>
    <xf numFmtId="3" fontId="18" fillId="25" borderId="0" xfId="0" applyNumberFormat="1" applyFont="1" applyFill="1" applyBorder="1" applyAlignment="1">
      <alignment horizontal="right"/>
    </xf>
    <xf numFmtId="0" fontId="38" fillId="25" borderId="0" xfId="0" applyFont="1" applyFill="1" applyBorder="1"/>
    <xf numFmtId="0" fontId="33" fillId="25" borderId="0" xfId="0" applyFont="1" applyFill="1"/>
    <xf numFmtId="0" fontId="33" fillId="25" borderId="0" xfId="0" applyFont="1" applyFill="1" applyBorder="1"/>
    <xf numFmtId="0" fontId="33" fillId="0" borderId="0" xfId="0" applyFont="1"/>
    <xf numFmtId="3" fontId="22" fillId="25" borderId="0" xfId="0" applyNumberFormat="1" applyFont="1" applyFill="1"/>
    <xf numFmtId="0" fontId="35" fillId="24" borderId="0" xfId="40" applyFont="1" applyFill="1" applyBorder="1" applyAlignment="1">
      <alignment horizontal="left" vertical="center" indent="1"/>
    </xf>
    <xf numFmtId="3" fontId="22" fillId="25" borderId="0" xfId="0" applyNumberFormat="1" applyFont="1" applyFill="1" applyBorder="1" applyAlignment="1">
      <alignment horizontal="right"/>
    </xf>
    <xf numFmtId="0" fontId="19" fillId="25" borderId="0" xfId="0" applyFont="1" applyFill="1" applyBorder="1" applyAlignment="1">
      <alignment vertical="center"/>
    </xf>
    <xf numFmtId="0" fontId="40" fillId="25" borderId="0" xfId="0" applyFont="1" applyFill="1" applyBorder="1" applyAlignment="1">
      <alignment horizontal="justify" vertical="center" readingOrder="1"/>
    </xf>
    <xf numFmtId="0" fontId="38" fillId="25" borderId="0" xfId="0" applyFont="1" applyFill="1" applyBorder="1" applyAlignment="1">
      <alignment vertical="center"/>
    </xf>
    <xf numFmtId="3" fontId="18" fillId="25" borderId="0" xfId="0" applyNumberFormat="1" applyFont="1" applyFill="1" applyBorder="1"/>
    <xf numFmtId="3" fontId="22" fillId="25" borderId="0" xfId="0" applyNumberFormat="1" applyFont="1" applyFill="1" applyBorder="1"/>
    <xf numFmtId="3" fontId="9" fillId="25" borderId="0" xfId="0" applyNumberFormat="1" applyFont="1" applyFill="1" applyBorder="1"/>
    <xf numFmtId="0" fontId="21" fillId="25" borderId="0" xfId="0" applyFont="1" applyFill="1" applyBorder="1" applyAlignment="1">
      <alignment vertical="center"/>
    </xf>
    <xf numFmtId="0" fontId="10" fillId="25" borderId="0" xfId="0" applyFont="1" applyFill="1" applyBorder="1" applyAlignment="1">
      <alignment vertical="center"/>
    </xf>
    <xf numFmtId="0" fontId="36" fillId="25" borderId="0" xfId="0" applyFont="1" applyFill="1" applyBorder="1" applyAlignment="1">
      <alignment vertical="center"/>
    </xf>
    <xf numFmtId="164" fontId="18" fillId="26" borderId="0" xfId="40" applyNumberFormat="1" applyFont="1" applyFill="1" applyBorder="1" applyAlignment="1">
      <alignment horizontal="center" wrapText="1"/>
    </xf>
    <xf numFmtId="1" fontId="17" fillId="24" borderId="0" xfId="40" applyNumberFormat="1" applyFont="1" applyFill="1" applyBorder="1" applyAlignment="1">
      <alignment horizontal="center" wrapText="1"/>
    </xf>
    <xf numFmtId="1" fontId="17" fillId="24" borderId="12" xfId="40" applyNumberFormat="1" applyFont="1" applyFill="1" applyBorder="1" applyAlignment="1">
      <alignment horizontal="center" wrapText="1"/>
    </xf>
    <xf numFmtId="0" fontId="35" fillId="24" borderId="0" xfId="40" applyFont="1" applyFill="1" applyBorder="1"/>
    <xf numFmtId="167" fontId="18" fillId="24" borderId="0" xfId="40" applyNumberFormat="1" applyFont="1" applyFill="1" applyBorder="1" applyAlignment="1">
      <alignment horizontal="center" wrapText="1"/>
    </xf>
    <xf numFmtId="164" fontId="22" fillId="27" borderId="0" xfId="40" applyNumberFormat="1" applyFont="1" applyFill="1" applyBorder="1" applyAlignment="1">
      <alignment horizontal="center" wrapText="1"/>
    </xf>
    <xf numFmtId="3" fontId="18" fillId="27" borderId="0" xfId="40" applyNumberFormat="1" applyFont="1" applyFill="1" applyBorder="1" applyAlignment="1">
      <alignment horizontal="right" wrapText="1"/>
    </xf>
    <xf numFmtId="3" fontId="17" fillId="24" borderId="0" xfId="40" applyNumberFormat="1" applyFont="1" applyFill="1" applyBorder="1" applyAlignment="1">
      <alignment horizontal="right" wrapText="1"/>
    </xf>
    <xf numFmtId="0" fontId="35" fillId="24" borderId="0" xfId="40" applyFont="1" applyFill="1" applyBorder="1" applyAlignment="1">
      <alignment wrapText="1"/>
    </xf>
    <xf numFmtId="0" fontId="22" fillId="24" borderId="0" xfId="40" applyFont="1" applyFill="1" applyBorder="1"/>
    <xf numFmtId="0" fontId="48" fillId="24" borderId="0" xfId="40" applyFont="1" applyFill="1" applyBorder="1" applyAlignment="1">
      <alignment wrapText="1"/>
    </xf>
    <xf numFmtId="0" fontId="62" fillId="25" borderId="0" xfId="0" applyFont="1" applyFill="1"/>
    <xf numFmtId="0" fontId="0" fillId="0" borderId="0" xfId="0"/>
    <xf numFmtId="0" fontId="18" fillId="24" borderId="0" xfId="40" applyFont="1" applyFill="1" applyBorder="1" applyAlignment="1">
      <alignment horizontal="left"/>
    </xf>
    <xf numFmtId="0" fontId="22" fillId="24" borderId="0" xfId="40" applyFont="1" applyFill="1" applyBorder="1" applyAlignment="1">
      <alignment horizontal="left" indent="1"/>
    </xf>
    <xf numFmtId="0" fontId="17"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6" fillId="25" borderId="0" xfId="51" applyFont="1" applyFill="1" applyBorder="1"/>
    <xf numFmtId="49" fontId="17" fillId="25" borderId="12" xfId="51" applyNumberFormat="1" applyFont="1" applyFill="1" applyBorder="1" applyAlignment="1">
      <alignment horizontal="center" vertical="center" wrapText="1"/>
    </xf>
    <xf numFmtId="49" fontId="0" fillId="25" borderId="0" xfId="51" applyNumberFormat="1" applyFont="1" applyFill="1"/>
    <xf numFmtId="0" fontId="17" fillId="24" borderId="0" xfId="61" applyFont="1" applyFill="1" applyBorder="1" applyAlignment="1">
      <alignment horizontal="left" indent="1"/>
    </xf>
    <xf numFmtId="0" fontId="19" fillId="26" borderId="0" xfId="51" applyFont="1" applyFill="1"/>
    <xf numFmtId="0" fontId="18" fillId="24" borderId="0" xfId="61" applyFont="1" applyFill="1" applyBorder="1" applyAlignment="1">
      <alignment horizontal="left" indent="1"/>
    </xf>
    <xf numFmtId="4" fontId="18" fillId="27" borderId="0" xfId="61" applyNumberFormat="1" applyFont="1" applyFill="1" applyBorder="1" applyAlignment="1">
      <alignment horizontal="right" wrapText="1" indent="4"/>
    </xf>
    <xf numFmtId="0" fontId="19" fillId="0" borderId="0" xfId="51" applyFont="1"/>
    <xf numFmtId="0" fontId="30" fillId="26" borderId="0" xfId="51" applyFont="1" applyFill="1"/>
    <xf numFmtId="0" fontId="30" fillId="0" borderId="0" xfId="51" applyFont="1"/>
    <xf numFmtId="0" fontId="49" fillId="26" borderId="0" xfId="51" applyFont="1" applyFill="1" applyAlignment="1">
      <alignment horizontal="center"/>
    </xf>
    <xf numFmtId="0" fontId="49" fillId="0" borderId="0" xfId="51" applyFont="1" applyAlignment="1">
      <alignment horizontal="center"/>
    </xf>
    <xf numFmtId="0" fontId="8" fillId="26" borderId="0" xfId="51" applyFont="1" applyFill="1"/>
    <xf numFmtId="0" fontId="8" fillId="0" borderId="0" xfId="51" applyFont="1"/>
    <xf numFmtId="0" fontId="47" fillId="26" borderId="0" xfId="51" applyFont="1" applyFill="1"/>
    <xf numFmtId="0" fontId="47" fillId="0" borderId="0" xfId="51" applyFont="1"/>
    <xf numFmtId="0" fontId="70" fillId="26" borderId="0" xfId="51" applyFont="1" applyFill="1"/>
    <xf numFmtId="0" fontId="70" fillId="0" borderId="0" xfId="51" applyFont="1"/>
    <xf numFmtId="0" fontId="62" fillId="26" borderId="0" xfId="51" applyFont="1" applyFill="1"/>
    <xf numFmtId="0" fontId="62" fillId="25" borderId="0" xfId="51" applyFont="1" applyFill="1"/>
    <xf numFmtId="0" fontId="62" fillId="0" borderId="0" xfId="51" applyFont="1"/>
    <xf numFmtId="0" fontId="8" fillId="24" borderId="0" xfId="61" applyFont="1" applyFill="1" applyBorder="1" applyAlignment="1">
      <alignment horizontal="left" indent="1"/>
    </xf>
    <xf numFmtId="0" fontId="22" fillId="24" borderId="0" xfId="61" applyFont="1" applyFill="1" applyBorder="1" applyAlignment="1">
      <alignment horizontal="left" indent="1"/>
    </xf>
    <xf numFmtId="1" fontId="22" fillId="24" borderId="0" xfId="61" applyNumberFormat="1" applyFont="1" applyFill="1" applyBorder="1" applyAlignment="1">
      <alignment horizontal="center" wrapText="1"/>
    </xf>
    <xf numFmtId="165" fontId="22" fillId="24" borderId="0" xfId="61" applyNumberFormat="1" applyFont="1" applyFill="1" applyBorder="1" applyAlignment="1">
      <alignment horizontal="center" wrapText="1"/>
    </xf>
    <xf numFmtId="0" fontId="15" fillId="25" borderId="0" xfId="51" applyFont="1" applyFill="1"/>
    <xf numFmtId="0" fontId="15" fillId="0" borderId="0" xfId="51" applyFont="1"/>
    <xf numFmtId="0" fontId="40" fillId="24" borderId="0" xfId="61" applyFont="1" applyFill="1" applyBorder="1"/>
    <xf numFmtId="0" fontId="17" fillId="24" borderId="0" xfId="61" applyFont="1" applyFill="1" applyBorder="1"/>
    <xf numFmtId="0" fontId="8" fillId="25" borderId="0" xfId="62" applyFill="1"/>
    <xf numFmtId="0" fontId="8" fillId="0" borderId="0" xfId="62"/>
    <xf numFmtId="0" fontId="8" fillId="25" borderId="0" xfId="62" applyFill="1" applyBorder="1"/>
    <xf numFmtId="0" fontId="19" fillId="25" borderId="0" xfId="62" applyFont="1" applyFill="1" applyBorder="1"/>
    <xf numFmtId="0" fontId="8" fillId="25" borderId="0" xfId="62" applyFill="1" applyAlignment="1">
      <alignment vertical="center"/>
    </xf>
    <xf numFmtId="0" fontId="8" fillId="25" borderId="0" xfId="62" applyFill="1" applyBorder="1" applyAlignment="1">
      <alignment vertical="center"/>
    </xf>
    <xf numFmtId="0" fontId="8" fillId="0" borderId="0" xfId="62" applyAlignment="1">
      <alignment vertical="center"/>
    </xf>
    <xf numFmtId="0" fontId="18" fillId="25" borderId="0" xfId="62" applyFont="1" applyFill="1" applyBorder="1" applyAlignment="1">
      <alignment vertical="center"/>
    </xf>
    <xf numFmtId="0" fontId="16" fillId="25" borderId="0" xfId="62" applyFont="1" applyFill="1" applyBorder="1"/>
    <xf numFmtId="0" fontId="11" fillId="25" borderId="0" xfId="62" applyFont="1" applyFill="1" applyBorder="1"/>
    <xf numFmtId="0" fontId="18" fillId="25" borderId="0" xfId="62" applyFont="1" applyFill="1" applyBorder="1"/>
    <xf numFmtId="0" fontId="19" fillId="25" borderId="0" xfId="62" applyFont="1" applyFill="1"/>
    <xf numFmtId="0" fontId="19" fillId="0" borderId="0" xfId="62" applyFont="1"/>
    <xf numFmtId="167" fontId="18" fillId="25" borderId="0" xfId="62" applyNumberFormat="1" applyFont="1" applyFill="1" applyBorder="1" applyAlignment="1">
      <alignment horizontal="center"/>
    </xf>
    <xf numFmtId="167" fontId="18" fillId="25" borderId="0" xfId="62" applyNumberFormat="1" applyFont="1" applyFill="1" applyBorder="1" applyAlignment="1">
      <alignment horizontal="right" indent="2"/>
    </xf>
    <xf numFmtId="0" fontId="46" fillId="25" borderId="0" xfId="62" applyFont="1" applyFill="1" applyBorder="1" applyAlignment="1">
      <alignment horizontal="left" vertical="center"/>
    </xf>
    <xf numFmtId="0" fontId="9" fillId="25" borderId="0" xfId="62" applyFont="1" applyFill="1" applyBorder="1"/>
    <xf numFmtId="164" fontId="22" fillId="25" borderId="0" xfId="40" applyNumberFormat="1" applyFont="1" applyFill="1" applyBorder="1" applyAlignment="1">
      <alignment horizontal="right" wrapText="1"/>
    </xf>
    <xf numFmtId="3" fontId="22" fillId="25" borderId="0" xfId="40" applyNumberFormat="1" applyFont="1" applyFill="1" applyBorder="1" applyAlignment="1">
      <alignment horizontal="right" wrapText="1"/>
    </xf>
    <xf numFmtId="167" fontId="58" fillId="24" borderId="0" xfId="40" applyNumberFormat="1" applyFont="1" applyFill="1" applyBorder="1" applyAlignment="1">
      <alignment horizontal="center" wrapText="1"/>
    </xf>
    <xf numFmtId="164" fontId="17" fillId="24" borderId="0" xfId="40" applyNumberFormat="1" applyFont="1" applyFill="1" applyBorder="1" applyAlignment="1">
      <alignment horizontal="right" wrapText="1" indent="2"/>
    </xf>
    <xf numFmtId="0" fontId="22" fillId="24" borderId="0" xfId="40" applyFont="1" applyFill="1" applyBorder="1" applyAlignment="1">
      <alignment vertical="top" wrapText="1"/>
    </xf>
    <xf numFmtId="0" fontId="22" fillId="0" borderId="0" xfId="40" applyFont="1" applyFill="1" applyBorder="1" applyAlignment="1">
      <alignment vertical="top" wrapText="1"/>
    </xf>
    <xf numFmtId="0" fontId="51" fillId="25" borderId="0" xfId="62" applyFont="1" applyFill="1"/>
    <xf numFmtId="0" fontId="51" fillId="25" borderId="0" xfId="62" applyFont="1" applyFill="1" applyBorder="1"/>
    <xf numFmtId="0" fontId="51" fillId="0" borderId="0" xfId="62" applyFont="1"/>
    <xf numFmtId="0" fontId="8" fillId="25" borderId="0" xfId="62" applyFill="1" applyBorder="1" applyAlignment="1"/>
    <xf numFmtId="164" fontId="22" fillId="26" borderId="0" xfId="40" applyNumberFormat="1" applyFont="1" applyFill="1" applyBorder="1" applyAlignment="1">
      <alignment horizontal="right" wrapText="1"/>
    </xf>
    <xf numFmtId="0" fontId="62" fillId="25" borderId="0" xfId="62" applyFont="1" applyFill="1"/>
    <xf numFmtId="0" fontId="62" fillId="25" borderId="0" xfId="62" applyFont="1" applyFill="1" applyBorder="1" applyAlignment="1">
      <alignment vertical="center"/>
    </xf>
    <xf numFmtId="3" fontId="17" fillId="25" borderId="0" xfId="62" applyNumberFormat="1" applyFont="1" applyFill="1" applyBorder="1" applyAlignment="1">
      <alignment horizontal="right" indent="2"/>
    </xf>
    <xf numFmtId="3" fontId="18" fillId="25" borderId="0" xfId="62" applyNumberFormat="1" applyFont="1" applyFill="1" applyBorder="1" applyAlignment="1">
      <alignment horizontal="right" indent="2"/>
    </xf>
    <xf numFmtId="0" fontId="62" fillId="0" borderId="0" xfId="62" applyFont="1" applyAlignment="1"/>
    <xf numFmtId="0" fontId="62" fillId="25" borderId="0" xfId="62" applyFont="1" applyFill="1" applyAlignment="1"/>
    <xf numFmtId="0" fontId="62" fillId="25" borderId="0" xfId="62" applyFont="1" applyFill="1" applyBorder="1" applyAlignment="1"/>
    <xf numFmtId="3" fontId="24" fillId="25" borderId="0" xfId="62" applyNumberFormat="1" applyFont="1" applyFill="1" applyBorder="1" applyAlignment="1">
      <alignment horizontal="right"/>
    </xf>
    <xf numFmtId="0" fontId="62" fillId="0" borderId="0" xfId="62" applyFont="1"/>
    <xf numFmtId="0" fontId="62" fillId="25" borderId="0" xfId="62" applyFont="1" applyFill="1" applyBorder="1"/>
    <xf numFmtId="0" fontId="18" fillId="25" borderId="0" xfId="0" applyNumberFormat="1" applyFont="1" applyFill="1" applyBorder="1" applyAlignment="1"/>
    <xf numFmtId="0" fontId="18" fillId="25" borderId="0" xfId="62" applyFont="1" applyFill="1" applyBorder="1" applyAlignment="1">
      <alignment horizontal="right"/>
    </xf>
    <xf numFmtId="0" fontId="15" fillId="25" borderId="0" xfId="63" applyFont="1" applyFill="1" applyBorder="1" applyAlignment="1">
      <alignment horizontal="left"/>
    </xf>
    <xf numFmtId="0" fontId="17" fillId="24" borderId="0" xfId="40" applyFont="1" applyFill="1" applyBorder="1"/>
    <xf numFmtId="0" fontId="8" fillId="25" borderId="0" xfId="63" applyFill="1" applyAlignment="1"/>
    <xf numFmtId="0" fontId="8" fillId="0" borderId="0" xfId="63" applyAlignment="1"/>
    <xf numFmtId="0" fontId="8" fillId="25" borderId="0" xfId="63" applyFill="1" applyBorder="1" applyAlignment="1"/>
    <xf numFmtId="0" fontId="8" fillId="25" borderId="0" xfId="63" applyFill="1" applyBorder="1"/>
    <xf numFmtId="3" fontId="22" fillId="26" borderId="0" xfId="40" applyNumberFormat="1" applyFont="1" applyFill="1" applyBorder="1" applyAlignment="1">
      <alignment horizontal="right" wrapText="1"/>
    </xf>
    <xf numFmtId="167" fontId="22" fillId="26" borderId="0" xfId="40" applyNumberFormat="1" applyFont="1" applyFill="1" applyBorder="1" applyAlignment="1">
      <alignment horizontal="right" wrapText="1"/>
    </xf>
    <xf numFmtId="0" fontId="18" fillId="25" borderId="0" xfId="0" applyFont="1" applyFill="1" applyBorder="1" applyAlignment="1"/>
    <xf numFmtId="0" fontId="15" fillId="25" borderId="0" xfId="62" applyFont="1" applyFill="1" applyBorder="1" applyAlignment="1">
      <alignment horizontal="right"/>
    </xf>
    <xf numFmtId="164" fontId="57" fillId="27" borderId="0" xfId="40" applyNumberFormat="1" applyFont="1" applyFill="1" applyBorder="1" applyAlignment="1">
      <alignment horizontal="center" wrapText="1"/>
    </xf>
    <xf numFmtId="165" fontId="52" fillId="26" borderId="0" xfId="40" applyNumberFormat="1" applyFont="1" applyFill="1" applyBorder="1" applyAlignment="1">
      <alignment horizontal="center" wrapText="1"/>
    </xf>
    <xf numFmtId="165" fontId="18" fillId="26" borderId="0" xfId="40" applyNumberFormat="1" applyFont="1" applyFill="1" applyBorder="1" applyAlignment="1">
      <alignment horizontal="center" wrapText="1"/>
    </xf>
    <xf numFmtId="165" fontId="18" fillId="27" borderId="0" xfId="40" applyNumberFormat="1" applyFont="1" applyFill="1" applyBorder="1" applyAlignment="1">
      <alignment horizontal="center" wrapText="1"/>
    </xf>
    <xf numFmtId="1" fontId="18" fillId="25" borderId="0" xfId="62" applyNumberFormat="1" applyFont="1" applyFill="1" applyBorder="1" applyAlignment="1">
      <alignment horizontal="center"/>
    </xf>
    <xf numFmtId="0" fontId="22" fillId="24" borderId="0" xfId="40" applyFont="1" applyFill="1" applyBorder="1" applyAlignment="1">
      <alignment vertical="center"/>
    </xf>
    <xf numFmtId="0" fontId="59" fillId="25" borderId="0" xfId="62" applyFont="1" applyFill="1" applyBorder="1"/>
    <xf numFmtId="0" fontId="17" fillId="24" borderId="0" xfId="40" applyFont="1" applyFill="1" applyBorder="1" applyAlignment="1"/>
    <xf numFmtId="3" fontId="58" fillId="25" borderId="0" xfId="62" applyNumberFormat="1" applyFont="1" applyFill="1" applyBorder="1" applyAlignment="1">
      <alignment horizontal="right"/>
    </xf>
    <xf numFmtId="0" fontId="55" fillId="25" borderId="0" xfId="62" applyFont="1" applyFill="1" applyBorder="1"/>
    <xf numFmtId="0" fontId="59" fillId="25" borderId="0" xfId="62" applyFont="1" applyFill="1" applyBorder="1" applyAlignment="1">
      <alignment vertical="center"/>
    </xf>
    <xf numFmtId="0" fontId="17" fillId="24" borderId="0" xfId="40" applyFont="1" applyFill="1" applyBorder="1" applyAlignment="1">
      <alignment horizontal="center" vertical="center"/>
    </xf>
    <xf numFmtId="2" fontId="18" fillId="24" borderId="0" xfId="40" applyNumberFormat="1" applyFont="1" applyFill="1" applyBorder="1" applyAlignment="1">
      <alignment horizontal="center" wrapText="1"/>
    </xf>
    <xf numFmtId="165" fontId="24" fillId="24" borderId="0" xfId="58" applyNumberFormat="1" applyFont="1" applyFill="1" applyBorder="1" applyAlignment="1">
      <alignment horizontal="center" wrapText="1"/>
    </xf>
    <xf numFmtId="49" fontId="22" fillId="24" borderId="0" xfId="40" applyNumberFormat="1" applyFont="1" applyFill="1" applyBorder="1" applyAlignment="1">
      <alignment horizontal="center" vertical="center" wrapText="1"/>
    </xf>
    <xf numFmtId="3" fontId="22" fillId="24" borderId="0" xfId="40" applyNumberFormat="1" applyFont="1" applyFill="1" applyBorder="1" applyAlignment="1">
      <alignment horizontal="center" wrapText="1"/>
    </xf>
    <xf numFmtId="49" fontId="8" fillId="25" borderId="0" xfId="62" applyNumberFormat="1" applyFill="1" applyBorder="1" applyAlignment="1">
      <alignment vertical="center"/>
    </xf>
    <xf numFmtId="49" fontId="18" fillId="25" borderId="0" xfId="62" applyNumberFormat="1" applyFont="1" applyFill="1" applyBorder="1" applyAlignment="1">
      <alignment vertical="center"/>
    </xf>
    <xf numFmtId="165" fontId="24" fillId="24" borderId="0" xfId="40" applyNumberFormat="1" applyFont="1" applyFill="1" applyBorder="1" applyAlignment="1">
      <alignment horizontal="center" vertical="center" wrapText="1"/>
    </xf>
    <xf numFmtId="165" fontId="18" fillId="27" borderId="0" xfId="40" applyNumberFormat="1" applyFont="1" applyFill="1" applyBorder="1" applyAlignment="1">
      <alignment horizontal="left" wrapText="1"/>
    </xf>
    <xf numFmtId="0" fontId="17" fillId="24" borderId="0" xfId="40" applyFont="1" applyFill="1" applyBorder="1" applyAlignment="1">
      <alignment horizontal="left"/>
    </xf>
    <xf numFmtId="0" fontId="18" fillId="25" borderId="0" xfId="63" applyFont="1" applyFill="1" applyBorder="1" applyAlignment="1">
      <alignment horizontal="center" vertical="center" wrapText="1"/>
    </xf>
    <xf numFmtId="0" fontId="18" fillId="0" borderId="0" xfId="63" applyFont="1" applyBorder="1" applyAlignment="1">
      <alignment horizontal="center" vertical="center" wrapText="1"/>
    </xf>
    <xf numFmtId="0" fontId="8" fillId="28" borderId="0" xfId="63" applyFont="1" applyFill="1" applyBorder="1" applyAlignment="1">
      <alignment horizontal="center"/>
    </xf>
    <xf numFmtId="0" fontId="8" fillId="25" borderId="0" xfId="63" applyFont="1" applyFill="1" applyBorder="1"/>
    <xf numFmtId="0" fontId="23" fillId="25" borderId="0" xfId="0" applyFont="1" applyFill="1" applyBorder="1" applyAlignment="1"/>
    <xf numFmtId="164" fontId="28" fillId="24" borderId="0" xfId="40" applyNumberFormat="1" applyFont="1" applyFill="1" applyBorder="1" applyAlignment="1">
      <alignment wrapText="1"/>
    </xf>
    <xf numFmtId="164" fontId="23" fillId="24" borderId="0" xfId="40" applyNumberFormat="1" applyFont="1" applyFill="1" applyBorder="1" applyAlignment="1">
      <alignment wrapText="1"/>
    </xf>
    <xf numFmtId="0" fontId="17" fillId="25" borderId="0" xfId="0" applyFont="1" applyFill="1" applyBorder="1" applyAlignment="1">
      <alignment horizontal="justify" vertical="center" readingOrder="1"/>
    </xf>
    <xf numFmtId="0" fontId="18" fillId="25" borderId="0" xfId="0" applyFont="1" applyFill="1" applyBorder="1" applyAlignment="1">
      <alignment horizontal="justify" vertical="center" readingOrder="1"/>
    </xf>
    <xf numFmtId="0" fontId="15"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20" fillId="30" borderId="20" xfId="0" applyFont="1" applyFill="1" applyBorder="1" applyAlignment="1">
      <alignment horizontal="center" vertical="center"/>
    </xf>
    <xf numFmtId="0" fontId="17" fillId="25" borderId="18" xfId="0" applyFont="1" applyFill="1" applyBorder="1" applyAlignment="1">
      <alignment horizontal="right"/>
    </xf>
    <xf numFmtId="0" fontId="76" fillId="24" borderId="0" xfId="40" applyFont="1" applyFill="1" applyBorder="1"/>
    <xf numFmtId="0" fontId="15" fillId="25" borderId="23" xfId="0" applyFont="1" applyFill="1" applyBorder="1" applyAlignment="1">
      <alignment horizontal="left"/>
    </xf>
    <xf numFmtId="0" fontId="15"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2" fillId="25" borderId="20" xfId="0" applyFont="1" applyFill="1" applyBorder="1"/>
    <xf numFmtId="0" fontId="77" fillId="25" borderId="0" xfId="62" applyFont="1" applyFill="1" applyBorder="1"/>
    <xf numFmtId="0" fontId="47" fillId="25" borderId="0" xfId="62" applyFont="1" applyFill="1" applyBorder="1" applyAlignment="1">
      <alignment horizontal="left"/>
    </xf>
    <xf numFmtId="0" fontId="8" fillId="25" borderId="18" xfId="62" applyFill="1" applyBorder="1"/>
    <xf numFmtId="0" fontId="8" fillId="25" borderId="22" xfId="62" applyFill="1" applyBorder="1"/>
    <xf numFmtId="0" fontId="8" fillId="25" borderId="21" xfId="62" applyFill="1" applyBorder="1"/>
    <xf numFmtId="0" fontId="8" fillId="25" borderId="19" xfId="62" applyFill="1" applyBorder="1"/>
    <xf numFmtId="0" fontId="19" fillId="0" borderId="0" xfId="62" applyFont="1" applyBorder="1"/>
    <xf numFmtId="0" fontId="62" fillId="0" borderId="0" xfId="62" applyFont="1" applyBorder="1" applyAlignment="1"/>
    <xf numFmtId="0" fontId="8" fillId="25" borderId="19" xfId="62" applyFill="1" applyBorder="1" applyAlignment="1"/>
    <xf numFmtId="0" fontId="30" fillId="25" borderId="0" xfId="62" applyFont="1" applyFill="1" applyBorder="1"/>
    <xf numFmtId="0" fontId="17" fillId="25" borderId="18" xfId="63" applyFont="1" applyFill="1" applyBorder="1" applyAlignment="1">
      <alignment horizontal="left"/>
    </xf>
    <xf numFmtId="0" fontId="12" fillId="25" borderId="21" xfId="63" applyFont="1" applyFill="1" applyBorder="1"/>
    <xf numFmtId="0" fontId="12" fillId="25" borderId="19" xfId="63" applyFont="1" applyFill="1" applyBorder="1"/>
    <xf numFmtId="0" fontId="8" fillId="25" borderId="18" xfId="62" applyFill="1" applyBorder="1" applyAlignment="1">
      <alignment horizontal="left"/>
    </xf>
    <xf numFmtId="0" fontId="15" fillId="25" borderId="23" xfId="62" applyFont="1" applyFill="1" applyBorder="1" applyAlignment="1">
      <alignment horizontal="left"/>
    </xf>
    <xf numFmtId="0" fontId="8" fillId="25" borderId="20" xfId="62" applyFill="1" applyBorder="1"/>
    <xf numFmtId="0" fontId="8" fillId="25" borderId="20" xfId="62" applyFill="1" applyBorder="1" applyAlignment="1">
      <alignment vertical="center"/>
    </xf>
    <xf numFmtId="49" fontId="8" fillId="25" borderId="20" xfId="62" applyNumberFormat="1" applyFill="1" applyBorder="1" applyAlignment="1">
      <alignment vertical="center"/>
    </xf>
    <xf numFmtId="0" fontId="19" fillId="25" borderId="20" xfId="62" applyFont="1" applyFill="1" applyBorder="1"/>
    <xf numFmtId="0" fontId="20" fillId="31" borderId="20" xfId="62" applyFont="1" applyFill="1" applyBorder="1" applyAlignment="1">
      <alignment horizontal="center" vertical="center"/>
    </xf>
    <xf numFmtId="0" fontId="76" fillId="24" borderId="0" xfId="40" applyFont="1" applyFill="1" applyBorder="1" applyAlignment="1">
      <alignment horizontal="left" indent="1"/>
    </xf>
    <xf numFmtId="0" fontId="78" fillId="25" borderId="0" xfId="62" applyFont="1" applyFill="1" applyBorder="1"/>
    <xf numFmtId="3" fontId="87" fillId="25" borderId="0" xfId="62" applyNumberFormat="1" applyFont="1" applyFill="1" applyBorder="1" applyAlignment="1">
      <alignment horizontal="right"/>
    </xf>
    <xf numFmtId="167" fontId="79" fillId="25" borderId="0" xfId="62" applyNumberFormat="1" applyFont="1" applyFill="1" applyBorder="1" applyAlignment="1">
      <alignment horizontal="center"/>
    </xf>
    <xf numFmtId="167" fontId="79" fillId="25" borderId="0" xfId="62" applyNumberFormat="1" applyFont="1" applyFill="1" applyBorder="1" applyAlignment="1">
      <alignment horizontal="right" indent="2"/>
    </xf>
    <xf numFmtId="167" fontId="76" fillId="24" borderId="0" xfId="40" applyNumberFormat="1" applyFont="1" applyFill="1" applyBorder="1" applyAlignment="1">
      <alignment horizontal="center" wrapText="1"/>
    </xf>
    <xf numFmtId="0" fontId="79" fillId="25" borderId="0" xfId="62" applyFont="1" applyFill="1" applyBorder="1"/>
    <xf numFmtId="165" fontId="76" fillId="24" borderId="0" xfId="58" applyNumberFormat="1" applyFont="1" applyFill="1" applyBorder="1" applyAlignment="1">
      <alignment horizontal="center" wrapText="1"/>
    </xf>
    <xf numFmtId="167" fontId="79" fillId="24" borderId="0" xfId="40" applyNumberFormat="1" applyFont="1" applyFill="1" applyBorder="1" applyAlignment="1">
      <alignment horizontal="center" wrapText="1"/>
    </xf>
    <xf numFmtId="0" fontId="8" fillId="26" borderId="32" xfId="62" applyFont="1" applyFill="1" applyBorder="1" applyAlignment="1">
      <alignment vertical="center"/>
    </xf>
    <xf numFmtId="0" fontId="8" fillId="26" borderId="33" xfId="62" applyFont="1" applyFill="1" applyBorder="1" applyAlignment="1">
      <alignment vertical="center"/>
    </xf>
    <xf numFmtId="0" fontId="47" fillId="26" borderId="32" xfId="62" applyFont="1" applyFill="1" applyBorder="1" applyAlignment="1">
      <alignment vertical="center"/>
    </xf>
    <xf numFmtId="0" fontId="47" fillId="26" borderId="33" xfId="62" applyFont="1" applyFill="1" applyBorder="1" applyAlignment="1">
      <alignment vertical="center"/>
    </xf>
    <xf numFmtId="0" fontId="20" fillId="31" borderId="19" xfId="62" applyFont="1" applyFill="1" applyBorder="1" applyAlignment="1">
      <alignment horizontal="center" vertical="center"/>
    </xf>
    <xf numFmtId="0" fontId="0" fillId="0" borderId="18" xfId="0" applyBorder="1"/>
    <xf numFmtId="0" fontId="8" fillId="32" borderId="0" xfId="62" applyFill="1"/>
    <xf numFmtId="0" fontId="15" fillId="32" borderId="0" xfId="62" applyFont="1" applyFill="1" applyBorder="1" applyAlignment="1"/>
    <xf numFmtId="0" fontId="16" fillId="32" borderId="0" xfId="62" applyFont="1" applyFill="1" applyBorder="1" applyAlignment="1">
      <alignment horizontal="justify" vertical="top" wrapText="1"/>
    </xf>
    <xf numFmtId="0" fontId="8" fillId="32" borderId="0" xfId="62" applyFill="1" applyBorder="1"/>
    <xf numFmtId="0" fontId="93" fillId="32" borderId="0" xfId="62" applyFont="1" applyFill="1" applyBorder="1" applyAlignment="1">
      <alignment horizontal="right"/>
    </xf>
    <xf numFmtId="0" fontId="16" fillId="33" borderId="0" xfId="62" applyFont="1" applyFill="1" applyBorder="1" applyAlignment="1">
      <alignment horizontal="justify" vertical="top" wrapText="1"/>
    </xf>
    <xf numFmtId="0" fontId="8" fillId="33" borderId="0" xfId="62" applyFill="1" applyBorder="1"/>
    <xf numFmtId="0" fontId="22" fillId="33" borderId="0" xfId="62" applyFont="1" applyFill="1" applyBorder="1" applyAlignment="1">
      <alignment horizontal="right"/>
    </xf>
    <xf numFmtId="0" fontId="8" fillId="0" borderId="0" xfId="62" applyAlignment="1">
      <alignment horizontal="right"/>
    </xf>
    <xf numFmtId="0" fontId="8" fillId="33" borderId="0" xfId="62" applyFill="1"/>
    <xf numFmtId="0" fontId="26" fillId="33" borderId="0" xfId="62" applyFont="1" applyFill="1" applyBorder="1" applyAlignment="1">
      <alignment horizontal="center" vertical="center"/>
    </xf>
    <xf numFmtId="0" fontId="9" fillId="33" borderId="0" xfId="62" applyFont="1" applyFill="1" applyBorder="1"/>
    <xf numFmtId="164" fontId="24" fillId="33" borderId="0" xfId="62" applyNumberFormat="1" applyFont="1" applyFill="1" applyBorder="1" applyAlignment="1">
      <alignment horizontal="center"/>
    </xf>
    <xf numFmtId="164" fontId="18" fillId="33" borderId="0" xfId="40" applyNumberFormat="1" applyFont="1" applyFill="1" applyBorder="1" applyAlignment="1">
      <alignment horizontal="center" wrapText="1"/>
    </xf>
    <xf numFmtId="164" fontId="18" fillId="34" borderId="0" xfId="40" applyNumberFormat="1" applyFont="1" applyFill="1" applyBorder="1" applyAlignment="1">
      <alignment horizontal="center" wrapText="1"/>
    </xf>
    <xf numFmtId="0" fontId="18" fillId="33" borderId="0" xfId="62" applyFont="1" applyFill="1" applyBorder="1"/>
    <xf numFmtId="0" fontId="17" fillId="33" borderId="0" xfId="62" applyFont="1" applyFill="1" applyBorder="1" applyAlignment="1">
      <alignment horizontal="center"/>
    </xf>
    <xf numFmtId="0" fontId="8" fillId="33" borderId="0" xfId="62" applyFill="1" applyAlignment="1">
      <alignment horizontal="center" vertical="center"/>
    </xf>
    <xf numFmtId="0" fontId="16" fillId="35" borderId="0" xfId="62" applyFont="1" applyFill="1" applyBorder="1" applyAlignment="1">
      <alignment horizontal="justify" vertical="top" wrapText="1"/>
    </xf>
    <xf numFmtId="0" fontId="16" fillId="36" borderId="0" xfId="62" applyFont="1" applyFill="1" applyBorder="1" applyAlignment="1">
      <alignment horizontal="justify" vertical="top" wrapText="1"/>
    </xf>
    <xf numFmtId="0" fontId="18" fillId="36" borderId="0" xfId="62" applyFont="1" applyFill="1" applyBorder="1"/>
    <xf numFmtId="0" fontId="16" fillId="36" borderId="0" xfId="62" applyFont="1" applyFill="1" applyBorder="1"/>
    <xf numFmtId="0" fontId="8" fillId="36" borderId="0" xfId="62" applyFill="1"/>
    <xf numFmtId="0" fontId="8" fillId="36" borderId="0" xfId="62" applyFill="1" applyBorder="1"/>
    <xf numFmtId="0" fontId="8" fillId="36" borderId="0" xfId="62" applyFill="1" applyAlignment="1">
      <alignment vertical="center"/>
    </xf>
    <xf numFmtId="164" fontId="18" fillId="36" borderId="0" xfId="40" applyNumberFormat="1" applyFont="1" applyFill="1" applyBorder="1" applyAlignment="1">
      <alignment horizontal="center" wrapText="1"/>
    </xf>
    <xf numFmtId="164" fontId="17" fillId="36" borderId="0" xfId="40" applyNumberFormat="1" applyFont="1" applyFill="1" applyBorder="1" applyAlignment="1">
      <alignment horizontal="left" wrapText="1"/>
    </xf>
    <xf numFmtId="0" fontId="18" fillId="36" borderId="0" xfId="62" applyFont="1" applyFill="1" applyBorder="1" applyAlignment="1">
      <alignment vertical="center"/>
    </xf>
    <xf numFmtId="164" fontId="34" fillId="36" borderId="0" xfId="40" applyNumberFormat="1" applyFont="1" applyFill="1" applyBorder="1" applyAlignment="1">
      <alignment horizontal="left" vertical="center" wrapText="1"/>
    </xf>
    <xf numFmtId="0" fontId="19" fillId="36" borderId="0" xfId="62" applyFont="1" applyFill="1" applyBorder="1"/>
    <xf numFmtId="0" fontId="18" fillId="36" borderId="0" xfId="62" applyFont="1" applyFill="1" applyBorder="1" applyAlignment="1">
      <alignment vertical="center" wrapText="1"/>
    </xf>
    <xf numFmtId="0" fontId="34" fillId="36" borderId="0" xfId="62" applyFont="1" applyFill="1" applyBorder="1" applyAlignment="1">
      <alignment vertical="center"/>
    </xf>
    <xf numFmtId="0" fontId="8" fillId="36" borderId="38" xfId="62" applyFill="1" applyBorder="1"/>
    <xf numFmtId="0" fontId="18" fillId="36" borderId="38" xfId="62" applyFont="1" applyFill="1" applyBorder="1"/>
    <xf numFmtId="0" fontId="18" fillId="36" borderId="0" xfId="62" applyFont="1" applyFill="1" applyBorder="1" applyAlignment="1">
      <alignment horizontal="justify" vertical="top"/>
    </xf>
    <xf numFmtId="0" fontId="9" fillId="36" borderId="0" xfId="62" applyFont="1" applyFill="1" applyBorder="1"/>
    <xf numFmtId="164" fontId="24" fillId="36" borderId="0" xfId="62" applyNumberFormat="1" applyFont="1" applyFill="1" applyBorder="1" applyAlignment="1">
      <alignment horizontal="center"/>
    </xf>
    <xf numFmtId="0" fontId="16" fillId="36" borderId="38" xfId="62" applyFont="1" applyFill="1" applyBorder="1" applyAlignment="1">
      <alignment horizontal="justify" vertical="top" wrapText="1"/>
    </xf>
    <xf numFmtId="0" fontId="16" fillId="36" borderId="0" xfId="62" applyFont="1" applyFill="1" applyBorder="1" applyAlignment="1">
      <alignment horizontal="justify" vertical="center" wrapText="1"/>
    </xf>
    <xf numFmtId="0" fontId="30" fillId="36" borderId="38" xfId="62" applyFont="1" applyFill="1" applyBorder="1"/>
    <xf numFmtId="0" fontId="94" fillId="38" borderId="0" xfId="62" applyFont="1" applyFill="1" applyBorder="1" applyAlignment="1">
      <alignment horizontal="center" vertical="center"/>
    </xf>
    <xf numFmtId="0" fontId="8" fillId="36" borderId="39" xfId="62" applyFill="1" applyBorder="1"/>
    <xf numFmtId="0" fontId="8" fillId="31" borderId="30" xfId="62" applyFill="1" applyBorder="1"/>
    <xf numFmtId="0" fontId="8" fillId="30" borderId="14" xfId="62" applyFill="1" applyBorder="1"/>
    <xf numFmtId="0" fontId="8" fillId="36" borderId="40" xfId="62" applyFill="1" applyBorder="1"/>
    <xf numFmtId="0" fontId="8" fillId="36" borderId="14" xfId="62" applyFill="1" applyBorder="1"/>
    <xf numFmtId="0" fontId="0" fillId="0" borderId="41" xfId="0" applyFill="1" applyBorder="1"/>
    <xf numFmtId="164" fontId="23" fillId="24" borderId="43" xfId="40" applyNumberFormat="1" applyFont="1" applyFill="1" applyBorder="1" applyAlignment="1">
      <alignment horizontal="left" wrapText="1"/>
    </xf>
    <xf numFmtId="164" fontId="23" fillId="24" borderId="18" xfId="40" applyNumberFormat="1" applyFont="1" applyFill="1" applyBorder="1" applyAlignment="1">
      <alignment horizontal="left" wrapText="1"/>
    </xf>
    <xf numFmtId="164" fontId="18" fillId="24" borderId="18" xfId="40" applyNumberFormat="1" applyFont="1" applyFill="1" applyBorder="1" applyAlignment="1">
      <alignment horizontal="center" wrapText="1"/>
    </xf>
    <xf numFmtId="0" fontId="18" fillId="25" borderId="22" xfId="0" applyFont="1" applyFill="1" applyBorder="1"/>
    <xf numFmtId="0" fontId="18" fillId="25" borderId="21" xfId="0" applyFont="1" applyFill="1" applyBorder="1"/>
    <xf numFmtId="0" fontId="18" fillId="25" borderId="19" xfId="0" applyFont="1" applyFill="1" applyBorder="1"/>
    <xf numFmtId="164" fontId="18" fillId="24" borderId="19" xfId="40" applyNumberFormat="1" applyFont="1" applyFill="1" applyBorder="1" applyAlignment="1">
      <alignment horizontal="center" wrapText="1"/>
    </xf>
    <xf numFmtId="164" fontId="18" fillId="24" borderId="41" xfId="40" applyNumberFormat="1" applyFont="1" applyFill="1" applyBorder="1" applyAlignment="1">
      <alignment horizontal="center" readingOrder="1"/>
    </xf>
    <xf numFmtId="0" fontId="18" fillId="25" borderId="18" xfId="0" applyFont="1" applyFill="1" applyBorder="1" applyAlignment="1">
      <alignment readingOrder="1"/>
    </xf>
    <xf numFmtId="164" fontId="18" fillId="24" borderId="18" xfId="40" applyNumberFormat="1" applyFont="1" applyFill="1" applyBorder="1" applyAlignment="1">
      <alignment horizontal="center" readingOrder="1"/>
    </xf>
    <xf numFmtId="0" fontId="17" fillId="24" borderId="42" xfId="40" applyFont="1" applyFill="1" applyBorder="1" applyAlignment="1">
      <alignment horizontal="right" readingOrder="1"/>
    </xf>
    <xf numFmtId="0" fontId="18" fillId="25" borderId="23" xfId="0" applyFont="1" applyFill="1" applyBorder="1" applyAlignment="1">
      <alignment readingOrder="1"/>
    </xf>
    <xf numFmtId="0" fontId="23" fillId="25" borderId="20" xfId="0" applyFont="1" applyFill="1" applyBorder="1" applyAlignment="1">
      <alignment horizontal="left" indent="1" readingOrder="1"/>
    </xf>
    <xf numFmtId="164" fontId="18" fillId="24" borderId="23" xfId="40" applyNumberFormat="1" applyFont="1" applyFill="1" applyBorder="1" applyAlignment="1">
      <alignment horizontal="center" readingOrder="1"/>
    </xf>
    <xf numFmtId="164" fontId="18" fillId="24" borderId="22" xfId="40" applyNumberFormat="1" applyFont="1" applyFill="1" applyBorder="1" applyAlignment="1">
      <alignment horizontal="center" readingOrder="1"/>
    </xf>
    <xf numFmtId="164" fontId="18" fillId="24" borderId="20" xfId="40" applyNumberFormat="1" applyFont="1" applyFill="1" applyBorder="1" applyAlignment="1">
      <alignment horizontal="center" readingOrder="1"/>
    </xf>
    <xf numFmtId="0" fontId="0" fillId="0" borderId="0" xfId="0" applyBorder="1" applyAlignment="1">
      <alignment readingOrder="2"/>
    </xf>
    <xf numFmtId="0" fontId="15"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9" fillId="25" borderId="19" xfId="0" applyFont="1" applyFill="1" applyBorder="1" applyAlignment="1">
      <alignment readingOrder="1"/>
    </xf>
    <xf numFmtId="0" fontId="15" fillId="25" borderId="0" xfId="0" applyFont="1" applyFill="1" applyBorder="1" applyAlignment="1">
      <alignment horizontal="left" readingOrder="1"/>
    </xf>
    <xf numFmtId="0" fontId="0" fillId="36" borderId="0" xfId="0" applyFill="1"/>
    <xf numFmtId="0" fontId="0" fillId="36" borderId="0" xfId="0" applyFill="1" applyBorder="1"/>
    <xf numFmtId="0" fontId="18" fillId="36" borderId="0" xfId="0" applyFont="1" applyFill="1" applyBorder="1"/>
    <xf numFmtId="0" fontId="17" fillId="37" borderId="0" xfId="40" applyFont="1" applyFill="1" applyBorder="1"/>
    <xf numFmtId="0" fontId="36" fillId="25" borderId="20" xfId="0" applyFont="1" applyFill="1" applyBorder="1" applyAlignment="1">
      <alignment vertical="center"/>
    </xf>
    <xf numFmtId="3" fontId="18" fillId="25" borderId="0" xfId="59" applyNumberFormat="1" applyFont="1" applyFill="1" applyBorder="1" applyAlignment="1">
      <alignment horizontal="right"/>
    </xf>
    <xf numFmtId="167" fontId="18" fillId="25" borderId="0" xfId="59" applyNumberFormat="1" applyFont="1" applyFill="1" applyBorder="1" applyAlignment="1">
      <alignment horizontal="right"/>
    </xf>
    <xf numFmtId="0" fontId="36" fillId="25" borderId="20" xfId="0" applyFont="1" applyFill="1" applyBorder="1"/>
    <xf numFmtId="3" fontId="18"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11" fillId="25" borderId="19" xfId="51" applyNumberFormat="1" applyFont="1" applyFill="1" applyBorder="1"/>
    <xf numFmtId="0" fontId="16" fillId="26" borderId="19" xfId="51" applyFont="1" applyFill="1" applyBorder="1"/>
    <xf numFmtId="0" fontId="11" fillId="26" borderId="19" xfId="51" applyFont="1" applyFill="1" applyBorder="1"/>
    <xf numFmtId="0" fontId="34" fillId="26" borderId="19" xfId="51" applyFont="1" applyFill="1" applyBorder="1"/>
    <xf numFmtId="0" fontId="49" fillId="26" borderId="19" xfId="51" applyFont="1" applyFill="1" applyBorder="1" applyAlignment="1">
      <alignment horizontal="center"/>
    </xf>
    <xf numFmtId="0" fontId="8" fillId="26" borderId="0" xfId="51" applyFont="1" applyFill="1" applyBorder="1"/>
    <xf numFmtId="0" fontId="47" fillId="26" borderId="0" xfId="51" applyFont="1" applyFill="1" applyBorder="1"/>
    <xf numFmtId="0" fontId="12" fillId="26" borderId="19" xfId="51" applyFont="1" applyFill="1" applyBorder="1"/>
    <xf numFmtId="0" fontId="70" fillId="26" borderId="0" xfId="51" applyFont="1" applyFill="1" applyBorder="1"/>
    <xf numFmtId="0" fontId="71" fillId="26" borderId="19" xfId="51" applyFont="1" applyFill="1" applyBorder="1"/>
    <xf numFmtId="0" fontId="65" fillId="26" borderId="19" xfId="51" applyFont="1" applyFill="1" applyBorder="1"/>
    <xf numFmtId="0" fontId="15" fillId="25" borderId="19" xfId="51" applyFont="1" applyFill="1" applyBorder="1"/>
    <xf numFmtId="0" fontId="11" fillId="25" borderId="19" xfId="51" applyFont="1" applyFill="1" applyBorder="1"/>
    <xf numFmtId="0" fontId="65" fillId="25" borderId="19" xfId="51" applyFont="1" applyFill="1" applyBorder="1"/>
    <xf numFmtId="0" fontId="76" fillId="24" borderId="0" xfId="40" applyFont="1" applyFill="1" applyBorder="1" applyAlignment="1">
      <alignment vertical="center"/>
    </xf>
    <xf numFmtId="165" fontId="76" fillId="27" borderId="0" xfId="40" applyNumberFormat="1" applyFont="1" applyFill="1" applyBorder="1" applyAlignment="1">
      <alignment horizontal="right"/>
    </xf>
    <xf numFmtId="0" fontId="36" fillId="25" borderId="19" xfId="0" applyFont="1" applyFill="1" applyBorder="1" applyAlignment="1">
      <alignment vertical="center"/>
    </xf>
    <xf numFmtId="0" fontId="36" fillId="25" borderId="19" xfId="0" applyFont="1" applyFill="1" applyBorder="1"/>
    <xf numFmtId="0" fontId="33" fillId="25" borderId="19" xfId="0" applyFont="1" applyFill="1" applyBorder="1"/>
    <xf numFmtId="0" fontId="33" fillId="25" borderId="20" xfId="0" applyFont="1" applyFill="1" applyBorder="1"/>
    <xf numFmtId="0" fontId="35" fillId="27" borderId="0" xfId="40" applyFont="1" applyFill="1" applyBorder="1" applyAlignment="1">
      <alignment horizontal="left" vertical="top" wrapText="1"/>
    </xf>
    <xf numFmtId="0" fontId="15" fillId="26" borderId="41" xfId="0" applyFont="1" applyFill="1" applyBorder="1" applyAlignment="1">
      <alignment horizontal="center" vertical="center"/>
    </xf>
    <xf numFmtId="0" fontId="15" fillId="26" borderId="41" xfId="0" applyFont="1" applyFill="1" applyBorder="1" applyAlignment="1">
      <alignment horizontal="center" vertical="center" readingOrder="1"/>
    </xf>
    <xf numFmtId="0" fontId="22" fillId="26" borderId="41" xfId="0" applyFont="1" applyFill="1" applyBorder="1" applyAlignment="1">
      <alignment horizontal="center" vertical="center"/>
    </xf>
    <xf numFmtId="164" fontId="18" fillId="38" borderId="39" xfId="40" applyNumberFormat="1" applyFont="1" applyFill="1" applyBorder="1" applyAlignment="1">
      <alignment horizontal="center" wrapText="1"/>
    </xf>
    <xf numFmtId="0" fontId="18" fillId="36" borderId="0" xfId="62" applyFont="1" applyFill="1" applyBorder="1" applyAlignment="1">
      <alignment horizontal="left" vertical="center"/>
    </xf>
    <xf numFmtId="0" fontId="16" fillId="36" borderId="0" xfId="62" applyFont="1" applyFill="1" applyBorder="1" applyAlignment="1">
      <alignment horizontal="left" vertical="center"/>
    </xf>
    <xf numFmtId="0" fontId="17" fillId="25" borderId="0" xfId="0" applyFont="1" applyFill="1" applyBorder="1" applyAlignment="1">
      <alignment horizontal="center"/>
    </xf>
    <xf numFmtId="0" fontId="17" fillId="39" borderId="0" xfId="40" applyFont="1" applyFill="1" applyBorder="1"/>
    <xf numFmtId="0" fontId="17" fillId="41" borderId="0" xfId="40" applyFont="1" applyFill="1" applyBorder="1"/>
    <xf numFmtId="0" fontId="17" fillId="31" borderId="0" xfId="0" applyFont="1" applyFill="1" applyBorder="1"/>
    <xf numFmtId="0" fontId="0" fillId="35" borderId="0" xfId="0" applyFill="1" applyBorder="1"/>
    <xf numFmtId="0" fontId="17" fillId="40" borderId="0" xfId="40" applyFont="1" applyFill="1" applyBorder="1"/>
    <xf numFmtId="0" fontId="18" fillId="35" borderId="0" xfId="0" applyFont="1" applyFill="1" applyBorder="1"/>
    <xf numFmtId="0" fontId="34" fillId="35" borderId="0" xfId="0" applyFont="1" applyFill="1" applyBorder="1"/>
    <xf numFmtId="0" fontId="17" fillId="35" borderId="0" xfId="0" applyFont="1" applyFill="1" applyBorder="1"/>
    <xf numFmtId="0" fontId="0" fillId="35" borderId="18" xfId="0" applyFill="1" applyBorder="1"/>
    <xf numFmtId="0" fontId="17" fillId="35" borderId="18" xfId="0" applyFont="1" applyFill="1" applyBorder="1"/>
    <xf numFmtId="0" fontId="18" fillId="35" borderId="18" xfId="0" applyFont="1" applyFill="1" applyBorder="1"/>
    <xf numFmtId="0" fontId="98" fillId="40" borderId="0" xfId="40" applyFont="1" applyFill="1" applyBorder="1"/>
    <xf numFmtId="0" fontId="8" fillId="29" borderId="47" xfId="62" applyFill="1" applyBorder="1"/>
    <xf numFmtId="3" fontId="76" fillId="25" borderId="0" xfId="59" applyNumberFormat="1" applyFont="1" applyFill="1" applyBorder="1" applyAlignment="1">
      <alignment horizontal="right"/>
    </xf>
    <xf numFmtId="0" fontId="0" fillId="26" borderId="0" xfId="51" applyFont="1" applyFill="1" applyBorder="1" applyAlignment="1">
      <alignment vertical="center"/>
    </xf>
    <xf numFmtId="0" fontId="19" fillId="26" borderId="0" xfId="51" applyFont="1" applyFill="1" applyBorder="1"/>
    <xf numFmtId="0" fontId="30" fillId="26" borderId="0" xfId="51" applyFont="1" applyFill="1" applyBorder="1"/>
    <xf numFmtId="0" fontId="49" fillId="26" borderId="0" xfId="51" applyFont="1" applyFill="1" applyBorder="1" applyAlignment="1">
      <alignment horizontal="center"/>
    </xf>
    <xf numFmtId="0" fontId="100" fillId="27" borderId="0" xfId="61" applyFont="1" applyFill="1" applyBorder="1" applyAlignment="1">
      <alignment horizontal="left" indent="1"/>
    </xf>
    <xf numFmtId="0" fontId="62" fillId="26" borderId="0" xfId="51" applyFont="1" applyFill="1" applyBorder="1"/>
    <xf numFmtId="0" fontId="101" fillId="26" borderId="0" xfId="51" applyFont="1" applyFill="1" applyBorder="1"/>
    <xf numFmtId="0" fontId="15" fillId="26" borderId="0" xfId="51" applyFont="1" applyFill="1" applyBorder="1"/>
    <xf numFmtId="0" fontId="98" fillId="27" borderId="0" xfId="61" applyFont="1" applyFill="1" applyBorder="1" applyAlignment="1">
      <alignment horizontal="left" indent="1"/>
    </xf>
    <xf numFmtId="0" fontId="81" fillId="26" borderId="15" xfId="62" applyFont="1" applyFill="1" applyBorder="1" applyAlignment="1">
      <alignment vertical="center"/>
    </xf>
    <xf numFmtId="3" fontId="76" fillId="24" borderId="0" xfId="40" applyNumberFormat="1" applyFont="1" applyFill="1" applyBorder="1" applyAlignment="1">
      <alignment horizontal="right" wrapText="1"/>
    </xf>
    <xf numFmtId="3" fontId="76" fillId="24" borderId="0" xfId="40" applyNumberFormat="1" applyFont="1" applyFill="1" applyBorder="1" applyAlignment="1">
      <alignment horizontal="right" vertical="center" wrapText="1"/>
    </xf>
    <xf numFmtId="0" fontId="47" fillId="26" borderId="33" xfId="63" applyFont="1" applyFill="1" applyBorder="1" applyAlignment="1">
      <alignment horizontal="left" vertical="center"/>
    </xf>
    <xf numFmtId="0" fontId="81" fillId="26" borderId="15" xfId="0" applyFont="1" applyFill="1" applyBorder="1" applyAlignment="1">
      <alignment vertical="center"/>
    </xf>
    <xf numFmtId="0" fontId="19" fillId="26" borderId="16" xfId="62" applyFont="1" applyFill="1" applyBorder="1" applyAlignment="1">
      <alignment vertical="center"/>
    </xf>
    <xf numFmtId="0" fontId="10" fillId="26" borderId="16" xfId="62" applyFont="1" applyFill="1" applyBorder="1" applyAlignment="1">
      <alignment vertical="center"/>
    </xf>
    <xf numFmtId="0" fontId="10" fillId="26" borderId="17" xfId="62" applyFont="1" applyFill="1" applyBorder="1" applyAlignment="1">
      <alignment vertical="center"/>
    </xf>
    <xf numFmtId="0" fontId="20" fillId="30" borderId="50" xfId="62" applyFont="1" applyFill="1" applyBorder="1" applyAlignment="1">
      <alignment horizontal="center" vertical="center"/>
    </xf>
    <xf numFmtId="0" fontId="15" fillId="25" borderId="0" xfId="62" applyFont="1" applyFill="1" applyBorder="1" applyAlignment="1">
      <alignment horizontal="left"/>
    </xf>
    <xf numFmtId="164" fontId="88" fillId="25" borderId="0" xfId="40" applyNumberFormat="1" applyFont="1" applyFill="1" applyBorder="1" applyAlignment="1">
      <alignment horizontal="right" wrapText="1"/>
    </xf>
    <xf numFmtId="164" fontId="88" fillId="26" borderId="0" xfId="40" applyNumberFormat="1" applyFont="1" applyFill="1" applyBorder="1" applyAlignment="1">
      <alignment horizontal="right" wrapText="1"/>
    </xf>
    <xf numFmtId="0" fontId="20" fillId="31" borderId="19" xfId="63" applyFont="1" applyFill="1" applyBorder="1" applyAlignment="1">
      <alignment horizontal="center" vertical="center"/>
    </xf>
    <xf numFmtId="0" fontId="17" fillId="25" borderId="0" xfId="62" applyFont="1" applyFill="1" applyBorder="1" applyAlignment="1">
      <alignment horizontal="center"/>
    </xf>
    <xf numFmtId="0" fontId="8" fillId="25" borderId="0" xfId="70" applyFill="1"/>
    <xf numFmtId="0" fontId="8" fillId="25" borderId="18" xfId="70" applyFill="1" applyBorder="1" applyAlignment="1">
      <alignment horizontal="left"/>
    </xf>
    <xf numFmtId="0" fontId="9" fillId="25" borderId="18" xfId="70" applyFont="1" applyFill="1" applyBorder="1"/>
    <xf numFmtId="0" fontId="9" fillId="0" borderId="18" xfId="70" applyFont="1" applyBorder="1"/>
    <xf numFmtId="0" fontId="8" fillId="25" borderId="18" xfId="70" applyFill="1" applyBorder="1"/>
    <xf numFmtId="0" fontId="8" fillId="0" borderId="0" xfId="70"/>
    <xf numFmtId="0" fontId="14" fillId="25" borderId="0" xfId="70" applyFont="1" applyFill="1" applyBorder="1" applyAlignment="1">
      <alignment horizontal="left"/>
    </xf>
    <xf numFmtId="0" fontId="9" fillId="25" borderId="0" xfId="70" applyFont="1" applyFill="1" applyBorder="1"/>
    <xf numFmtId="0" fontId="18" fillId="25" borderId="0" xfId="70" applyFont="1" applyFill="1" applyBorder="1"/>
    <xf numFmtId="0" fontId="8" fillId="25" borderId="21" xfId="70" applyFill="1" applyBorder="1"/>
    <xf numFmtId="0" fontId="8" fillId="25" borderId="0" xfId="70" applyFill="1" applyBorder="1"/>
    <xf numFmtId="0" fontId="11" fillId="25" borderId="19" xfId="70" applyFont="1" applyFill="1" applyBorder="1"/>
    <xf numFmtId="0" fontId="8" fillId="25" borderId="0" xfId="70" applyFill="1" applyAlignment="1">
      <alignment vertical="center"/>
    </xf>
    <xf numFmtId="0" fontId="8" fillId="25" borderId="0" xfId="70" applyFill="1" applyBorder="1" applyAlignment="1">
      <alignment vertical="center"/>
    </xf>
    <xf numFmtId="0" fontId="8" fillId="0" borderId="0" xfId="70" applyAlignment="1">
      <alignment vertical="center"/>
    </xf>
    <xf numFmtId="0" fontId="16" fillId="25" borderId="0" xfId="70" applyFont="1" applyFill="1" applyBorder="1"/>
    <xf numFmtId="0" fontId="9" fillId="0" borderId="0" xfId="70" applyFont="1"/>
    <xf numFmtId="0" fontId="17" fillId="25" borderId="0" xfId="70" applyFont="1" applyFill="1" applyBorder="1" applyAlignment="1"/>
    <xf numFmtId="0" fontId="17" fillId="25" borderId="0" xfId="70" applyFont="1" applyFill="1" applyBorder="1" applyAlignment="1">
      <alignment horizontal="center"/>
    </xf>
    <xf numFmtId="0" fontId="16" fillId="25" borderId="0" xfId="70" applyFont="1" applyFill="1" applyBorder="1" applyAlignment="1">
      <alignment vertical="center"/>
    </xf>
    <xf numFmtId="0" fontId="36" fillId="25" borderId="0" xfId="70" applyFont="1" applyFill="1"/>
    <xf numFmtId="0" fontId="36" fillId="25" borderId="0" xfId="70" applyFont="1" applyFill="1" applyBorder="1"/>
    <xf numFmtId="3" fontId="39" fillId="25" borderId="0" xfId="70" applyNumberFormat="1" applyFont="1" applyFill="1" applyBorder="1" applyAlignment="1">
      <alignment horizontal="right"/>
    </xf>
    <xf numFmtId="0" fontId="36" fillId="0" borderId="0" xfId="70" applyFont="1"/>
    <xf numFmtId="0" fontId="18" fillId="25" borderId="0" xfId="70" applyFont="1" applyFill="1" applyBorder="1" applyAlignment="1">
      <alignment horizontal="right"/>
    </xf>
    <xf numFmtId="0" fontId="38" fillId="25" borderId="19" xfId="70" applyFont="1" applyFill="1" applyBorder="1"/>
    <xf numFmtId="0" fontId="18" fillId="26" borderId="0" xfId="70" applyFont="1" applyFill="1" applyBorder="1"/>
    <xf numFmtId="0" fontId="8" fillId="0" borderId="0" xfId="70" applyFill="1"/>
    <xf numFmtId="0" fontId="8" fillId="25" borderId="0" xfId="70" applyFill="1" applyAlignment="1">
      <alignment vertical="top"/>
    </xf>
    <xf numFmtId="0" fontId="11" fillId="25" borderId="19" xfId="70" applyFont="1" applyFill="1" applyBorder="1" applyAlignment="1">
      <alignment vertical="top"/>
    </xf>
    <xf numFmtId="0" fontId="50" fillId="25" borderId="0" xfId="70" applyFont="1" applyFill="1" applyBorder="1" applyAlignment="1">
      <alignment vertical="top" wrapText="1"/>
    </xf>
    <xf numFmtId="0" fontId="8" fillId="0" borderId="0" xfId="70" applyAlignment="1">
      <alignment vertical="top"/>
    </xf>
    <xf numFmtId="0" fontId="50" fillId="25" borderId="0" xfId="70" applyFont="1" applyFill="1" applyBorder="1" applyAlignment="1">
      <alignment wrapText="1"/>
    </xf>
    <xf numFmtId="0" fontId="17" fillId="25" borderId="0" xfId="70" applyFont="1" applyFill="1" applyBorder="1" applyAlignment="1">
      <alignment horizontal="right"/>
    </xf>
    <xf numFmtId="0" fontId="8" fillId="25" borderId="0" xfId="70" applyFill="1" applyAlignment="1"/>
    <xf numFmtId="0" fontId="8" fillId="25" borderId="0" xfId="70" applyFill="1" applyBorder="1" applyAlignment="1"/>
    <xf numFmtId="3" fontId="76" fillId="26" borderId="0" xfId="70" applyNumberFormat="1" applyFont="1" applyFill="1" applyBorder="1" applyAlignment="1">
      <alignment horizontal="right"/>
    </xf>
    <xf numFmtId="0" fontId="11" fillId="25" borderId="19" xfId="70" applyFont="1" applyFill="1" applyBorder="1" applyAlignment="1"/>
    <xf numFmtId="0" fontId="8" fillId="0" borderId="0" xfId="70" applyAlignment="1"/>
    <xf numFmtId="0" fontId="11" fillId="25" borderId="19" xfId="70" applyFont="1" applyFill="1" applyBorder="1" applyAlignment="1">
      <alignment vertical="center"/>
    </xf>
    <xf numFmtId="0" fontId="16" fillId="26" borderId="0" xfId="70" applyFont="1" applyFill="1" applyBorder="1"/>
    <xf numFmtId="0" fontId="17" fillId="26" borderId="0" xfId="70" applyFont="1" applyFill="1" applyBorder="1" applyAlignment="1">
      <alignment horizontal="right"/>
    </xf>
    <xf numFmtId="0" fontId="35" fillId="25" borderId="0" xfId="70" applyFont="1" applyFill="1" applyBorder="1" applyAlignment="1">
      <alignment vertical="center"/>
    </xf>
    <xf numFmtId="0" fontId="79" fillId="25" borderId="0" xfId="70" applyFont="1" applyFill="1" applyBorder="1" applyAlignment="1">
      <alignment horizontal="left" vertical="center"/>
    </xf>
    <xf numFmtId="0" fontId="20" fillId="38" borderId="19" xfId="70" applyFont="1" applyFill="1" applyBorder="1" applyAlignment="1">
      <alignment horizontal="center" vertical="center"/>
    </xf>
    <xf numFmtId="0" fontId="18" fillId="0" borderId="0" xfId="70" applyFont="1"/>
    <xf numFmtId="0" fontId="8" fillId="0" borderId="0" xfId="62" applyBorder="1"/>
    <xf numFmtId="0" fontId="8" fillId="26" borderId="0" xfId="71" applyFill="1" applyBorder="1"/>
    <xf numFmtId="0" fontId="8" fillId="25" borderId="21" xfId="72" applyFill="1" applyBorder="1"/>
    <xf numFmtId="0" fontId="8" fillId="25" borderId="19" xfId="72" applyFill="1" applyBorder="1"/>
    <xf numFmtId="0" fontId="53" fillId="0" borderId="0" xfId="70" applyFont="1"/>
    <xf numFmtId="0" fontId="8" fillId="25" borderId="22" xfId="70" applyFill="1" applyBorder="1"/>
    <xf numFmtId="0" fontId="8" fillId="26" borderId="0" xfId="70" applyFill="1" applyBorder="1"/>
    <xf numFmtId="0" fontId="17" fillId="24" borderId="0" xfId="40" applyFont="1" applyFill="1" applyBorder="1" applyAlignment="1">
      <alignment vertical="center"/>
    </xf>
    <xf numFmtId="164" fontId="22" fillId="25" borderId="0" xfId="40" applyNumberFormat="1" applyFont="1" applyFill="1" applyBorder="1" applyAlignment="1">
      <alignment horizontal="right" vertical="center" wrapText="1"/>
    </xf>
    <xf numFmtId="164" fontId="22" fillId="26" borderId="0" xfId="40" applyNumberFormat="1" applyFont="1" applyFill="1" applyBorder="1" applyAlignment="1">
      <alignment horizontal="right" vertical="center" wrapText="1"/>
    </xf>
    <xf numFmtId="0" fontId="17" fillId="24" borderId="0" xfId="40" applyFont="1" applyFill="1" applyBorder="1" applyAlignment="1">
      <alignment horizontal="justify" vertical="center"/>
    </xf>
    <xf numFmtId="3" fontId="8" fillId="0" borderId="0" xfId="70" applyNumberFormat="1"/>
    <xf numFmtId="165" fontId="8" fillId="0" borderId="0" xfId="70" applyNumberFormat="1"/>
    <xf numFmtId="0" fontId="17" fillId="27" borderId="0" xfId="40" applyFont="1" applyFill="1" applyBorder="1" applyAlignment="1">
      <alignment horizontal="left"/>
    </xf>
    <xf numFmtId="0" fontId="19" fillId="25" borderId="0" xfId="70" applyFont="1" applyFill="1" applyBorder="1"/>
    <xf numFmtId="0" fontId="22" fillId="27" borderId="0" xfId="40" applyFont="1" applyFill="1" applyBorder="1" applyAlignment="1">
      <alignment horizontal="left" indent="1"/>
    </xf>
    <xf numFmtId="0" fontId="17" fillId="26" borderId="0" xfId="70" applyFont="1" applyFill="1" applyBorder="1" applyAlignment="1">
      <alignment horizontal="left"/>
    </xf>
    <xf numFmtId="0" fontId="8" fillId="0" borderId="0" xfId="70" applyBorder="1"/>
    <xf numFmtId="0" fontId="8" fillId="25" borderId="20" xfId="70" applyFill="1" applyBorder="1"/>
    <xf numFmtId="0" fontId="18" fillId="27" borderId="0" xfId="40" applyFont="1" applyFill="1" applyBorder="1" applyAlignment="1">
      <alignment horizontal="left"/>
    </xf>
    <xf numFmtId="0" fontId="22" fillId="25" borderId="0" xfId="70" applyFont="1" applyFill="1" applyBorder="1" applyAlignment="1">
      <alignment horizontal="left"/>
    </xf>
    <xf numFmtId="0" fontId="22" fillId="26" borderId="0" xfId="70" applyFont="1" applyFill="1" applyBorder="1" applyAlignment="1">
      <alignment horizontal="right"/>
    </xf>
    <xf numFmtId="167" fontId="88" fillId="26" borderId="0" xfId="40" applyNumberFormat="1" applyFont="1" applyFill="1" applyBorder="1" applyAlignment="1">
      <alignment horizontal="right" wrapText="1"/>
    </xf>
    <xf numFmtId="0" fontId="35" fillId="25" borderId="0" xfId="70" applyFont="1" applyFill="1" applyBorder="1"/>
    <xf numFmtId="0" fontId="0" fillId="26" borderId="0" xfId="0" applyFill="1"/>
    <xf numFmtId="0" fontId="20" fillId="30" borderId="54" xfId="52" applyFont="1" applyFill="1" applyBorder="1" applyAlignment="1">
      <alignment horizontal="center" vertical="center"/>
    </xf>
    <xf numFmtId="0" fontId="17" fillId="25" borderId="11" xfId="62" applyFont="1" applyFill="1" applyBorder="1" applyAlignment="1">
      <alignment horizontal="center"/>
    </xf>
    <xf numFmtId="0" fontId="18" fillId="25" borderId="0" xfId="62" applyFont="1" applyFill="1" applyBorder="1" applyAlignment="1">
      <alignment horizontal="left" indent="1"/>
    </xf>
    <xf numFmtId="0" fontId="76" fillId="25" borderId="0" xfId="62" applyFont="1" applyFill="1" applyBorder="1" applyAlignment="1">
      <alignment horizontal="left"/>
    </xf>
    <xf numFmtId="0" fontId="15" fillId="25" borderId="0" xfId="70" applyFont="1" applyFill="1" applyBorder="1" applyAlignment="1">
      <alignment horizontal="right"/>
    </xf>
    <xf numFmtId="0" fontId="51" fillId="25" borderId="0" xfId="70" applyFont="1" applyFill="1"/>
    <xf numFmtId="0" fontId="51" fillId="25" borderId="20" xfId="70" applyFont="1" applyFill="1" applyBorder="1"/>
    <xf numFmtId="1" fontId="88" fillId="26" borderId="0" xfId="70" applyNumberFormat="1" applyFont="1" applyFill="1" applyBorder="1" applyAlignment="1">
      <alignment horizontal="right"/>
    </xf>
    <xf numFmtId="0" fontId="51" fillId="25" borderId="0" xfId="70" applyFont="1" applyFill="1" applyBorder="1"/>
    <xf numFmtId="0" fontId="51" fillId="0" borderId="0" xfId="70" applyFont="1"/>
    <xf numFmtId="0" fontId="19" fillId="25" borderId="0" xfId="70" applyFont="1" applyFill="1"/>
    <xf numFmtId="0" fontId="19" fillId="25" borderId="20" xfId="70" applyFont="1" applyFill="1" applyBorder="1"/>
    <xf numFmtId="1" fontId="22" fillId="26" borderId="0" xfId="70" applyNumberFormat="1" applyFont="1" applyFill="1" applyBorder="1" applyAlignment="1">
      <alignment horizontal="right"/>
    </xf>
    <xf numFmtId="0" fontId="19" fillId="0" borderId="0" xfId="70" applyFont="1"/>
    <xf numFmtId="0" fontId="18" fillId="26" borderId="0" xfId="70" applyFont="1" applyFill="1" applyBorder="1" applyAlignment="1">
      <alignment horizontal="left"/>
    </xf>
    <xf numFmtId="0" fontId="53" fillId="25" borderId="0" xfId="70" applyFont="1" applyFill="1"/>
    <xf numFmtId="0" fontId="80" fillId="25" borderId="20" xfId="70" applyFont="1" applyFill="1" applyBorder="1"/>
    <xf numFmtId="0" fontId="84" fillId="25" borderId="0" xfId="70" applyFont="1" applyFill="1" applyBorder="1" applyAlignment="1">
      <alignment horizontal="left"/>
    </xf>
    <xf numFmtId="0" fontId="35" fillId="25" borderId="0" xfId="70" applyFont="1" applyFill="1"/>
    <xf numFmtId="0" fontId="86" fillId="25" borderId="20" xfId="70" applyFont="1" applyFill="1" applyBorder="1"/>
    <xf numFmtId="3" fontId="88" fillId="26" borderId="0" xfId="70" applyNumberFormat="1" applyFont="1" applyFill="1" applyBorder="1" applyAlignment="1">
      <alignment horizontal="right"/>
    </xf>
    <xf numFmtId="0" fontId="35" fillId="0" borderId="0" xfId="70" applyFont="1"/>
    <xf numFmtId="3" fontId="11" fillId="25" borderId="0" xfId="70" applyNumberFormat="1" applyFont="1" applyFill="1" applyBorder="1"/>
    <xf numFmtId="0" fontId="77" fillId="25" borderId="20" xfId="70" applyFont="1" applyFill="1" applyBorder="1"/>
    <xf numFmtId="0" fontId="35" fillId="25" borderId="0" xfId="70" applyFont="1" applyFill="1" applyBorder="1" applyAlignment="1"/>
    <xf numFmtId="0" fontId="53" fillId="25" borderId="0" xfId="70" applyFont="1" applyFill="1" applyBorder="1" applyAlignment="1"/>
    <xf numFmtId="0" fontId="8" fillId="26" borderId="20" xfId="70" applyFill="1" applyBorder="1"/>
    <xf numFmtId="0" fontId="54" fillId="26" borderId="0" xfId="70" applyFont="1" applyFill="1" applyBorder="1" applyAlignment="1"/>
    <xf numFmtId="0" fontId="35" fillId="26" borderId="0" xfId="70" applyFont="1" applyFill="1" applyBorder="1"/>
    <xf numFmtId="0" fontId="22" fillId="26" borderId="0" xfId="70" applyFont="1" applyFill="1" applyBorder="1" applyAlignment="1">
      <alignment horizontal="left" wrapText="1"/>
    </xf>
    <xf numFmtId="0" fontId="11" fillId="26" borderId="0" xfId="70" applyFont="1" applyFill="1" applyBorder="1"/>
    <xf numFmtId="0" fontId="53" fillId="26" borderId="0" xfId="70" applyFont="1" applyFill="1" applyBorder="1"/>
    <xf numFmtId="0" fontId="17" fillId="26" borderId="0" xfId="70" applyFont="1" applyFill="1" applyBorder="1" applyAlignment="1">
      <alignment horizontal="center"/>
    </xf>
    <xf numFmtId="0" fontId="17" fillId="26" borderId="0" xfId="70" applyFont="1" applyFill="1" applyBorder="1" applyAlignment="1"/>
    <xf numFmtId="0" fontId="24" fillId="26" borderId="0" xfId="70" applyFont="1" applyFill="1" applyBorder="1" applyAlignment="1">
      <alignment horizontal="left"/>
    </xf>
    <xf numFmtId="0" fontId="16" fillId="25" borderId="0" xfId="70" applyFont="1" applyFill="1"/>
    <xf numFmtId="0" fontId="16" fillId="26" borderId="20" xfId="70" applyFont="1" applyFill="1" applyBorder="1"/>
    <xf numFmtId="0" fontId="17" fillId="26" borderId="0" xfId="70" applyFont="1" applyFill="1" applyBorder="1" applyAlignment="1">
      <alignment horizontal="left" indent="1"/>
    </xf>
    <xf numFmtId="0" fontId="16" fillId="0" borderId="0" xfId="70" applyFont="1"/>
    <xf numFmtId="167" fontId="18" fillId="26" borderId="0" xfId="70" applyNumberFormat="1" applyFont="1" applyFill="1" applyBorder="1" applyAlignment="1">
      <alignment horizontal="center"/>
    </xf>
    <xf numFmtId="165" fontId="15" fillId="26" borderId="0" xfId="70" applyNumberFormat="1" applyFont="1" applyFill="1" applyBorder="1" applyAlignment="1">
      <alignment horizontal="center"/>
    </xf>
    <xf numFmtId="0" fontId="19" fillId="26" borderId="20" xfId="70" applyFont="1" applyFill="1" applyBorder="1"/>
    <xf numFmtId="0" fontId="18" fillId="26" borderId="20" xfId="70" applyFont="1" applyFill="1" applyBorder="1"/>
    <xf numFmtId="0" fontId="9" fillId="26" borderId="0" xfId="70" applyFont="1" applyFill="1" applyBorder="1" applyAlignment="1">
      <alignment horizontal="center" wrapText="1"/>
    </xf>
    <xf numFmtId="0" fontId="9" fillId="26" borderId="0" xfId="70" applyFont="1" applyFill="1" applyBorder="1"/>
    <xf numFmtId="0" fontId="15" fillId="26" borderId="0" xfId="70" applyFont="1" applyFill="1" applyBorder="1" applyAlignment="1">
      <alignment horizontal="left" indent="1"/>
    </xf>
    <xf numFmtId="0" fontId="9" fillId="26" borderId="20" xfId="70" applyFont="1" applyFill="1" applyBorder="1"/>
    <xf numFmtId="0" fontId="89" fillId="26"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1" fillId="25" borderId="0" xfId="70" applyFont="1" applyFill="1" applyBorder="1"/>
    <xf numFmtId="0" fontId="62" fillId="0" borderId="0" xfId="0" applyFont="1"/>
    <xf numFmtId="0" fontId="65" fillId="25" borderId="0" xfId="0" applyFont="1" applyFill="1" applyBorder="1"/>
    <xf numFmtId="0" fontId="0" fillId="25" borderId="21" xfId="0" applyFill="1" applyBorder="1"/>
    <xf numFmtId="0" fontId="11" fillId="25" borderId="19" xfId="0" applyFont="1" applyFill="1" applyBorder="1"/>
    <xf numFmtId="0" fontId="0" fillId="26" borderId="0" xfId="0" applyFill="1" applyBorder="1" applyAlignment="1">
      <alignment vertical="justify" wrapText="1"/>
    </xf>
    <xf numFmtId="0" fontId="51" fillId="25" borderId="0" xfId="0" applyFont="1" applyFill="1"/>
    <xf numFmtId="0" fontId="51" fillId="25" borderId="0" xfId="0" applyFont="1" applyFill="1" applyBorder="1"/>
    <xf numFmtId="0" fontId="51" fillId="0" borderId="0" xfId="0" applyFont="1"/>
    <xf numFmtId="2" fontId="22" fillId="26" borderId="0" xfId="0" applyNumberFormat="1" applyFont="1" applyFill="1" applyBorder="1" applyAlignment="1">
      <alignment horizontal="right"/>
    </xf>
    <xf numFmtId="0" fontId="0" fillId="0" borderId="0" xfId="0" applyAlignment="1"/>
    <xf numFmtId="0" fontId="22" fillId="26" borderId="0" xfId="0" applyFont="1" applyFill="1" applyBorder="1" applyAlignment="1">
      <alignment horizontal="right"/>
    </xf>
    <xf numFmtId="164" fontId="22"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8" fillId="25" borderId="0" xfId="0" applyNumberFormat="1" applyFont="1" applyFill="1" applyBorder="1" applyAlignment="1">
      <alignment horizontal="right"/>
    </xf>
    <xf numFmtId="164" fontId="88"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1" fillId="25" borderId="0" xfId="0" applyFont="1" applyFill="1" applyBorder="1" applyAlignment="1"/>
    <xf numFmtId="0" fontId="62" fillId="25" borderId="0" xfId="0" applyFont="1" applyFill="1" applyAlignment="1"/>
    <xf numFmtId="0" fontId="62" fillId="25" borderId="20" xfId="0" applyFont="1" applyFill="1" applyBorder="1" applyAlignment="1"/>
    <xf numFmtId="0" fontId="88" fillId="25" borderId="0" xfId="0" applyFont="1" applyFill="1" applyBorder="1" applyAlignment="1"/>
    <xf numFmtId="0" fontId="88" fillId="26" borderId="0" xfId="0" applyFont="1" applyFill="1" applyBorder="1" applyAlignment="1"/>
    <xf numFmtId="0" fontId="78" fillId="25" borderId="0" xfId="0" applyFont="1" applyFill="1" applyBorder="1" applyAlignment="1"/>
    <xf numFmtId="0" fontId="62" fillId="0" borderId="0" xfId="0" applyFont="1" applyAlignment="1"/>
    <xf numFmtId="0" fontId="65" fillId="25" borderId="0" xfId="0" applyFont="1" applyFill="1" applyBorder="1" applyAlignment="1"/>
    <xf numFmtId="0" fontId="0" fillId="26" borderId="20" xfId="0" applyFill="1" applyBorder="1" applyAlignment="1"/>
    <xf numFmtId="0" fontId="48" fillId="25" borderId="0" xfId="0" applyFont="1" applyFill="1" applyBorder="1" applyAlignment="1">
      <alignment vertical="top"/>
    </xf>
    <xf numFmtId="0" fontId="15" fillId="25" borderId="0" xfId="0" applyFont="1" applyFill="1" applyBorder="1"/>
    <xf numFmtId="0" fontId="103" fillId="26" borderId="16" xfId="0" applyFont="1" applyFill="1" applyBorder="1" applyAlignment="1">
      <alignment vertical="center"/>
    </xf>
    <xf numFmtId="0" fontId="103" fillId="26" borderId="17" xfId="0" applyFont="1" applyFill="1" applyBorder="1" applyAlignment="1">
      <alignment vertical="center"/>
    </xf>
    <xf numFmtId="0" fontId="15" fillId="26" borderId="0" xfId="0" applyFont="1" applyFill="1" applyBorder="1"/>
    <xf numFmtId="0" fontId="72" fillId="25" borderId="0" xfId="0" applyFont="1" applyFill="1" applyBorder="1" applyAlignment="1">
      <alignment vertical="center"/>
    </xf>
    <xf numFmtId="0" fontId="52" fillId="25" borderId="0" xfId="0" applyFont="1" applyFill="1" applyBorder="1"/>
    <xf numFmtId="0" fontId="27" fillId="25" borderId="0" xfId="0" applyFont="1" applyFill="1" applyBorder="1"/>
    <xf numFmtId="164" fontId="18" fillId="27" borderId="0" xfId="40" applyNumberFormat="1" applyFont="1" applyFill="1" applyBorder="1" applyAlignment="1">
      <alignment horizontal="center" wrapText="1"/>
    </xf>
    <xf numFmtId="49" fontId="48" fillId="24" borderId="0" xfId="40" applyNumberFormat="1" applyFont="1" applyFill="1" applyBorder="1" applyAlignment="1">
      <alignment horizontal="center" vertical="center" wrapText="1"/>
    </xf>
    <xf numFmtId="167" fontId="76" fillId="27" borderId="0" xfId="40" applyNumberFormat="1" applyFont="1" applyFill="1" applyBorder="1" applyAlignment="1">
      <alignment horizontal="right" wrapText="1" indent="1"/>
    </xf>
    <xf numFmtId="167" fontId="18" fillId="27" borderId="0" xfId="40" applyNumberFormat="1" applyFont="1" applyFill="1" applyBorder="1" applyAlignment="1">
      <alignment horizontal="right" wrapText="1" indent="1"/>
    </xf>
    <xf numFmtId="165" fontId="76" fillId="27" borderId="0" xfId="58" applyNumberFormat="1" applyFont="1" applyFill="1" applyBorder="1" applyAlignment="1">
      <alignment horizontal="right" wrapText="1" indent="1"/>
    </xf>
    <xf numFmtId="2" fontId="18" fillId="27" borderId="0" xfId="40" applyNumberFormat="1" applyFont="1" applyFill="1" applyBorder="1" applyAlignment="1">
      <alignment horizontal="right" wrapText="1" indent="1"/>
    </xf>
    <xf numFmtId="0" fontId="22" fillId="25" borderId="0" xfId="62" applyFont="1" applyFill="1" applyBorder="1" applyAlignment="1">
      <alignment horizontal="right"/>
    </xf>
    <xf numFmtId="0" fontId="8" fillId="25" borderId="0" xfId="62" applyFill="1" applyBorder="1" applyAlignment="1">
      <alignment vertical="top"/>
    </xf>
    <xf numFmtId="0" fontId="22" fillId="24" borderId="0" xfId="40" applyFont="1" applyFill="1" applyBorder="1" applyAlignment="1">
      <alignment vertical="top"/>
    </xf>
    <xf numFmtId="0" fontId="8" fillId="25" borderId="20" xfId="70" applyFill="1" applyBorder="1" applyAlignment="1">
      <alignment vertical="center"/>
    </xf>
    <xf numFmtId="0" fontId="17" fillId="25" borderId="0" xfId="62" applyFont="1" applyFill="1" applyBorder="1" applyAlignment="1">
      <alignment horizontal="left" indent="1"/>
    </xf>
    <xf numFmtId="167" fontId="18" fillId="27" borderId="0" xfId="40" applyNumberFormat="1" applyFont="1" applyFill="1" applyBorder="1" applyAlignment="1">
      <alignment horizontal="center" wrapText="1"/>
    </xf>
    <xf numFmtId="0" fontId="18" fillId="25" borderId="0" xfId="70" applyFont="1" applyFill="1" applyBorder="1" applyAlignment="1">
      <alignment horizontal="left"/>
    </xf>
    <xf numFmtId="0" fontId="8" fillId="26" borderId="0" xfId="70" applyFill="1"/>
    <xf numFmtId="0" fontId="22" fillId="25" borderId="0" xfId="70" applyFont="1" applyFill="1" applyBorder="1" applyAlignment="1">
      <alignment horizontal="right"/>
    </xf>
    <xf numFmtId="0" fontId="8" fillId="0" borderId="18" xfId="70" applyFill="1" applyBorder="1"/>
    <xf numFmtId="0" fontId="47" fillId="25" borderId="0" xfId="70" applyFont="1" applyFill="1" applyBorder="1" applyAlignment="1">
      <alignment horizontal="left"/>
    </xf>
    <xf numFmtId="0" fontId="8" fillId="0" borderId="0" xfId="70" applyAlignment="1">
      <alignment horizontal="center"/>
    </xf>
    <xf numFmtId="0" fontId="8" fillId="26" borderId="0" xfId="70" applyFill="1" applyBorder="1" applyAlignment="1">
      <alignment vertical="center"/>
    </xf>
    <xf numFmtId="3" fontId="18" fillId="25" borderId="0" xfId="70" applyNumberFormat="1" applyFont="1" applyFill="1" applyBorder="1" applyAlignment="1">
      <alignment horizontal="right"/>
    </xf>
    <xf numFmtId="0" fontId="9" fillId="25" borderId="0" xfId="70" applyFont="1" applyFill="1" applyAlignment="1">
      <alignment vertical="top"/>
    </xf>
    <xf numFmtId="0" fontId="9" fillId="25" borderId="20" xfId="70" applyFont="1" applyFill="1" applyBorder="1" applyAlignment="1">
      <alignment vertical="top"/>
    </xf>
    <xf numFmtId="0" fontId="9" fillId="0" borderId="0" xfId="70" applyFont="1" applyAlignment="1">
      <alignment vertical="top"/>
    </xf>
    <xf numFmtId="0" fontId="9" fillId="25" borderId="0" xfId="70" applyFont="1" applyFill="1" applyBorder="1" applyAlignment="1">
      <alignment horizontal="center"/>
    </xf>
    <xf numFmtId="0" fontId="11" fillId="25" borderId="0" xfId="70" applyFont="1" applyFill="1" applyBorder="1" applyAlignment="1">
      <alignment vertical="top"/>
    </xf>
    <xf numFmtId="0" fontId="20" fillId="29" borderId="20" xfId="70" applyFont="1" applyFill="1" applyBorder="1" applyAlignment="1">
      <alignment horizontal="center" vertical="center"/>
    </xf>
    <xf numFmtId="0" fontId="8" fillId="0" borderId="0" xfId="70" applyFill="1" applyAlignment="1">
      <alignment vertical="top"/>
    </xf>
    <xf numFmtId="0" fontId="8" fillId="0" borderId="0" xfId="70" applyFill="1" applyBorder="1" applyAlignment="1">
      <alignment vertical="top"/>
    </xf>
    <xf numFmtId="0" fontId="35" fillId="0" borderId="0" xfId="70" applyFont="1" applyFill="1" applyBorder="1"/>
    <xf numFmtId="0" fontId="11" fillId="0" borderId="0" xfId="70" applyFont="1" applyFill="1" applyBorder="1" applyAlignment="1">
      <alignment vertical="top"/>
    </xf>
    <xf numFmtId="0" fontId="97" fillId="35" borderId="0" xfId="68" applyFill="1" applyBorder="1" applyAlignment="1" applyProtection="1"/>
    <xf numFmtId="0" fontId="17" fillId="25" borderId="0" xfId="62" applyFont="1" applyFill="1" applyBorder="1" applyAlignment="1">
      <alignment horizontal="left" indent="1"/>
    </xf>
    <xf numFmtId="0" fontId="15" fillId="25" borderId="22" xfId="62" applyFont="1" applyFill="1" applyBorder="1" applyAlignment="1">
      <alignment horizontal="left"/>
    </xf>
    <xf numFmtId="0" fontId="55" fillId="25" borderId="19" xfId="0" applyFont="1" applyFill="1" applyBorder="1"/>
    <xf numFmtId="0" fontId="11" fillId="25" borderId="19" xfId="0" applyFont="1" applyFill="1" applyBorder="1" applyAlignment="1"/>
    <xf numFmtId="0" fontId="8" fillId="0" borderId="0" xfId="62" applyFill="1" applyBorder="1"/>
    <xf numFmtId="3" fontId="8" fillId="25" borderId="0" xfId="70" applyNumberFormat="1" applyFill="1"/>
    <xf numFmtId="0" fontId="17" fillId="25" borderId="18" xfId="70" applyFont="1" applyFill="1" applyBorder="1" applyAlignment="1"/>
    <xf numFmtId="167" fontId="73" fillId="26" borderId="0" xfId="62" applyNumberFormat="1" applyFont="1" applyFill="1" applyBorder="1" applyAlignment="1">
      <alignment horizontal="center"/>
    </xf>
    <xf numFmtId="167" fontId="18" fillId="26" borderId="0" xfId="62" applyNumberFormat="1" applyFont="1" applyFill="1" applyBorder="1" applyAlignment="1">
      <alignment horizontal="center"/>
    </xf>
    <xf numFmtId="164" fontId="57" fillId="26" borderId="0" xfId="40" applyNumberFormat="1" applyFont="1" applyFill="1" applyBorder="1" applyAlignment="1">
      <alignment horizontal="center" wrapText="1"/>
    </xf>
    <xf numFmtId="165" fontId="92" fillId="26" borderId="0" xfId="70" applyNumberFormat="1" applyFont="1" applyFill="1" applyBorder="1"/>
    <xf numFmtId="0" fontId="15" fillId="26" borderId="0" xfId="62" applyFont="1" applyFill="1" applyBorder="1" applyAlignment="1">
      <alignment horizontal="left" indent="1"/>
    </xf>
    <xf numFmtId="0" fontId="15" fillId="26" borderId="0" xfId="62" applyFont="1" applyFill="1" applyBorder="1" applyAlignment="1"/>
    <xf numFmtId="0" fontId="74" fillId="26" borderId="0" xfId="62" applyFont="1" applyFill="1" applyBorder="1" applyAlignment="1">
      <alignment horizontal="left" indent="1"/>
    </xf>
    <xf numFmtId="0" fontId="15" fillId="26" borderId="36" xfId="62" applyFont="1" applyFill="1" applyBorder="1" applyAlignment="1">
      <alignment horizontal="left" indent="1"/>
    </xf>
    <xf numFmtId="0" fontId="15" fillId="26" borderId="36" xfId="62" applyFont="1" applyFill="1" applyBorder="1" applyAlignment="1"/>
    <xf numFmtId="165" fontId="18" fillId="26" borderId="0" xfId="70" applyNumberFormat="1" applyFont="1" applyFill="1" applyBorder="1" applyAlignment="1">
      <alignment horizontal="center"/>
    </xf>
    <xf numFmtId="0" fontId="22" fillId="25" borderId="0" xfId="0" applyFont="1" applyFill="1" applyBorder="1" applyAlignment="1">
      <alignment horizontal="right"/>
    </xf>
    <xf numFmtId="0" fontId="17" fillId="25" borderId="11" xfId="0" applyFont="1" applyFill="1" applyBorder="1" applyAlignment="1">
      <alignment horizontal="center"/>
    </xf>
    <xf numFmtId="0" fontId="76" fillId="25" borderId="0" xfId="0" applyFont="1" applyFill="1" applyBorder="1" applyAlignment="1">
      <alignment horizontal="left"/>
    </xf>
    <xf numFmtId="0" fontId="22" fillId="25" borderId="0" xfId="0" applyFont="1" applyFill="1" applyBorder="1" applyAlignment="1">
      <alignment vertical="top"/>
    </xf>
    <xf numFmtId="0" fontId="11" fillId="25" borderId="0" xfId="0" applyFont="1" applyFill="1" applyBorder="1"/>
    <xf numFmtId="0" fontId="18" fillId="25" borderId="0" xfId="0" applyFont="1" applyFill="1" applyBorder="1" applyAlignment="1">
      <alignment horizontal="right"/>
    </xf>
    <xf numFmtId="0" fontId="15" fillId="25" borderId="0" xfId="70" applyFont="1" applyFill="1" applyBorder="1" applyAlignment="1">
      <alignment horizontal="left"/>
    </xf>
    <xf numFmtId="0" fontId="16" fillId="25" borderId="0" xfId="0" applyFont="1" applyFill="1" applyBorder="1"/>
    <xf numFmtId="0" fontId="8" fillId="25" borderId="19" xfId="70" applyFill="1" applyBorder="1"/>
    <xf numFmtId="0" fontId="81"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62" fillId="25" borderId="0" xfId="70" applyFont="1" applyFill="1"/>
    <xf numFmtId="0" fontId="62" fillId="25" borderId="0" xfId="70" applyFont="1" applyFill="1" applyBorder="1"/>
    <xf numFmtId="0" fontId="65" fillId="25" borderId="19" xfId="70" applyFont="1" applyFill="1" applyBorder="1"/>
    <xf numFmtId="0" fontId="62" fillId="0" borderId="0" xfId="70" applyFont="1"/>
    <xf numFmtId="0" fontId="63" fillId="0" borderId="0" xfId="70" applyFont="1"/>
    <xf numFmtId="0" fontId="63" fillId="25" borderId="0" xfId="70" applyFont="1" applyFill="1"/>
    <xf numFmtId="0" fontId="63" fillId="25" borderId="0" xfId="70" applyFont="1" applyFill="1" applyBorder="1"/>
    <xf numFmtId="0" fontId="69" fillId="25" borderId="19" xfId="70" applyFont="1" applyFill="1" applyBorder="1"/>
    <xf numFmtId="0" fontId="63" fillId="26" borderId="0" xfId="70" applyFont="1" applyFill="1"/>
    <xf numFmtId="0" fontId="11" fillId="25" borderId="0" xfId="70" applyFont="1" applyFill="1" applyBorder="1" applyAlignment="1">
      <alignment vertical="center"/>
    </xf>
    <xf numFmtId="0" fontId="8" fillId="0" borderId="0" xfId="70" applyBorder="1" applyAlignment="1">
      <alignment vertical="center"/>
    </xf>
    <xf numFmtId="0" fontId="20" fillId="30" borderId="19" xfId="70" applyFont="1" applyFill="1" applyBorder="1" applyAlignment="1">
      <alignment horizontal="center" vertical="center"/>
    </xf>
    <xf numFmtId="3" fontId="9" fillId="25" borderId="22" xfId="70" applyNumberFormat="1" applyFont="1" applyFill="1" applyBorder="1" applyAlignment="1">
      <alignment horizontal="center"/>
    </xf>
    <xf numFmtId="0" fontId="9" fillId="25" borderId="22" xfId="70" applyFont="1" applyFill="1" applyBorder="1" applyAlignment="1">
      <alignment horizontal="center"/>
    </xf>
    <xf numFmtId="3" fontId="9" fillId="25" borderId="0" xfId="70" applyNumberFormat="1" applyFont="1" applyFill="1" applyBorder="1" applyAlignment="1">
      <alignment horizontal="center"/>
    </xf>
    <xf numFmtId="0" fontId="21" fillId="26" borderId="16" xfId="70" applyFont="1" applyFill="1" applyBorder="1" applyAlignment="1">
      <alignment vertical="center"/>
    </xf>
    <xf numFmtId="0" fontId="57" fillId="26" borderId="16" xfId="70" applyFont="1" applyFill="1" applyBorder="1" applyAlignment="1">
      <alignment horizontal="center" vertical="center"/>
    </xf>
    <xf numFmtId="0" fontId="57" fillId="26" borderId="17" xfId="70" applyFont="1" applyFill="1" applyBorder="1" applyAlignment="1">
      <alignment horizontal="center" vertical="center"/>
    </xf>
    <xf numFmtId="0" fontId="21" fillId="25" borderId="0" xfId="70" applyFont="1" applyFill="1" applyBorder="1" applyAlignment="1">
      <alignment vertical="center"/>
    </xf>
    <xf numFmtId="0" fontId="57" fillId="25" borderId="0" xfId="70" applyFont="1" applyFill="1" applyBorder="1" applyAlignment="1">
      <alignment horizontal="center" vertical="center"/>
    </xf>
    <xf numFmtId="0" fontId="77" fillId="25" borderId="0" xfId="70" applyFont="1" applyFill="1"/>
    <xf numFmtId="0" fontId="77" fillId="0" borderId="0" xfId="70" applyFont="1"/>
    <xf numFmtId="0" fontId="77" fillId="0" borderId="0" xfId="70" applyFont="1" applyFill="1"/>
    <xf numFmtId="165" fontId="79" fillId="26" borderId="0" xfId="70" applyNumberFormat="1" applyFont="1" applyFill="1" applyBorder="1" applyAlignment="1">
      <alignment horizontal="right" vertical="center"/>
    </xf>
    <xf numFmtId="165" fontId="18" fillId="26" borderId="0" xfId="70" applyNumberFormat="1" applyFont="1" applyFill="1" applyBorder="1" applyAlignment="1">
      <alignment horizontal="right" vertical="center"/>
    </xf>
    <xf numFmtId="165" fontId="9" fillId="25" borderId="0" xfId="70" applyNumberFormat="1" applyFont="1" applyFill="1" applyBorder="1" applyAlignment="1">
      <alignment horizontal="right" vertical="center"/>
    </xf>
    <xf numFmtId="0" fontId="76" fillId="25" borderId="0" xfId="70" applyFont="1" applyFill="1" applyBorder="1" applyAlignment="1">
      <alignment horizontal="center" vertical="center"/>
    </xf>
    <xf numFmtId="165" fontId="79" fillId="25" borderId="0" xfId="70" applyNumberFormat="1" applyFont="1" applyFill="1" applyBorder="1" applyAlignment="1">
      <alignment horizontal="center" vertical="center"/>
    </xf>
    <xf numFmtId="165" fontId="76" fillId="26" borderId="0" xfId="70" applyNumberFormat="1" applyFont="1" applyFill="1" applyBorder="1" applyAlignment="1">
      <alignment horizontal="right" vertical="center" wrapText="1"/>
    </xf>
    <xf numFmtId="0" fontId="80" fillId="25" borderId="0" xfId="70" applyFont="1" applyFill="1" applyAlignment="1">
      <alignment vertical="center"/>
    </xf>
    <xf numFmtId="0" fontId="80" fillId="25" borderId="20" xfId="70" applyFont="1" applyFill="1" applyBorder="1" applyAlignment="1">
      <alignment vertical="center"/>
    </xf>
    <xf numFmtId="0" fontId="80" fillId="0" borderId="0" xfId="70" applyFont="1" applyFill="1" applyBorder="1" applyAlignment="1">
      <alignment vertical="center"/>
    </xf>
    <xf numFmtId="165" fontId="76" fillId="26" borderId="0" xfId="70" applyNumberFormat="1" applyFont="1" applyFill="1" applyBorder="1" applyAlignment="1">
      <alignment horizontal="right" vertical="center"/>
    </xf>
    <xf numFmtId="0" fontId="80" fillId="0" borderId="0" xfId="70" applyFont="1" applyAlignment="1">
      <alignment vertical="center"/>
    </xf>
    <xf numFmtId="0" fontId="80" fillId="0" borderId="0" xfId="70" applyFont="1" applyFill="1" applyAlignment="1">
      <alignment vertical="center"/>
    </xf>
    <xf numFmtId="49" fontId="18" fillId="25" borderId="0" xfId="70" applyNumberFormat="1" applyFont="1" applyFill="1" applyBorder="1" applyAlignment="1">
      <alignment horizontal="left" indent="1"/>
    </xf>
    <xf numFmtId="165" fontId="9" fillId="25" borderId="0" xfId="70" applyNumberFormat="1" applyFont="1" applyFill="1" applyBorder="1" applyAlignment="1">
      <alignment horizontal="center" vertical="center"/>
    </xf>
    <xf numFmtId="49" fontId="79" fillId="25" borderId="0" xfId="70" applyNumberFormat="1" applyFont="1" applyFill="1" applyBorder="1" applyAlignment="1">
      <alignment horizontal="left" indent="1"/>
    </xf>
    <xf numFmtId="0" fontId="30" fillId="25" borderId="0" xfId="70" applyFont="1" applyFill="1"/>
    <xf numFmtId="0" fontId="30" fillId="25" borderId="20" xfId="70" applyFont="1" applyFill="1" applyBorder="1"/>
    <xf numFmtId="49" fontId="17" fillId="25" borderId="0" xfId="70" applyNumberFormat="1" applyFont="1" applyFill="1" applyBorder="1" applyAlignment="1">
      <alignment horizontal="left" indent="1"/>
    </xf>
    <xf numFmtId="0" fontId="30" fillId="0" borderId="0" xfId="70" applyFont="1" applyFill="1"/>
    <xf numFmtId="0" fontId="76" fillId="25" borderId="0" xfId="70" applyFont="1" applyFill="1"/>
    <xf numFmtId="0" fontId="76" fillId="25" borderId="20" xfId="70" applyFont="1" applyFill="1" applyBorder="1"/>
    <xf numFmtId="49" fontId="76" fillId="25" borderId="0" xfId="70" applyNumberFormat="1" applyFont="1" applyFill="1" applyBorder="1" applyAlignment="1">
      <alignment horizontal="left" indent="1"/>
    </xf>
    <xf numFmtId="0" fontId="76" fillId="0" borderId="0" xfId="70" applyFont="1" applyFill="1"/>
    <xf numFmtId="0" fontId="62" fillId="25" borderId="20" xfId="70" applyFont="1" applyFill="1" applyBorder="1"/>
    <xf numFmtId="0" fontId="61" fillId="25" borderId="0" xfId="70" applyFont="1" applyFill="1" applyBorder="1" applyAlignment="1">
      <alignment horizontal="left"/>
    </xf>
    <xf numFmtId="0" fontId="61" fillId="25" borderId="0" xfId="70" applyFont="1" applyFill="1" applyBorder="1" applyAlignment="1">
      <alignment horizontal="justify" vertical="center"/>
    </xf>
    <xf numFmtId="165" fontId="61" fillId="25" borderId="0" xfId="70" applyNumberFormat="1" applyFont="1" applyFill="1" applyBorder="1" applyAlignment="1">
      <alignment horizontal="center" vertical="center"/>
    </xf>
    <xf numFmtId="165" fontId="61" fillId="25" borderId="0" xfId="70" applyNumberFormat="1" applyFont="1" applyFill="1" applyBorder="1" applyAlignment="1">
      <alignment horizontal="right" vertical="center" wrapText="1"/>
    </xf>
    <xf numFmtId="0" fontId="20" fillId="30" borderId="20" xfId="70" applyFont="1" applyFill="1" applyBorder="1" applyAlignment="1">
      <alignment horizontal="center" vertical="center"/>
    </xf>
    <xf numFmtId="49" fontId="9" fillId="25" borderId="0" xfId="70" applyNumberFormat="1" applyFont="1" applyFill="1" applyBorder="1" applyAlignment="1">
      <alignment horizontal="center"/>
    </xf>
    <xf numFmtId="49" fontId="18" fillId="25" borderId="0" xfId="70" applyNumberFormat="1" applyFont="1" applyFill="1" applyBorder="1" applyAlignment="1">
      <alignment horizontal="center"/>
    </xf>
    <xf numFmtId="0" fontId="18" fillId="25" borderId="0" xfId="70" applyNumberFormat="1" applyFont="1" applyFill="1" applyBorder="1" applyAlignment="1">
      <alignment horizontal="center"/>
    </xf>
    <xf numFmtId="3" fontId="8" fillId="0" borderId="0" xfId="70" applyNumberFormat="1" applyAlignment="1">
      <alignment horizontal="center"/>
    </xf>
    <xf numFmtId="0" fontId="76" fillId="25" borderId="0" xfId="70" applyFont="1" applyFill="1" applyBorder="1" applyAlignment="1">
      <alignment horizontal="left"/>
    </xf>
    <xf numFmtId="0" fontId="36" fillId="25" borderId="0" xfId="70" applyFont="1" applyFill="1" applyAlignment="1">
      <alignment vertical="center"/>
    </xf>
    <xf numFmtId="0" fontId="36" fillId="25" borderId="20" xfId="70" applyFont="1" applyFill="1" applyBorder="1" applyAlignment="1">
      <alignment vertical="center"/>
    </xf>
    <xf numFmtId="0" fontId="76" fillId="25" borderId="0" xfId="70" applyFont="1" applyFill="1" applyBorder="1" applyAlignment="1">
      <alignment horizontal="left" vertical="center"/>
    </xf>
    <xf numFmtId="0" fontId="84" fillId="25" borderId="0" xfId="70" applyFont="1" applyFill="1" applyBorder="1" applyAlignment="1">
      <alignment horizontal="left" vertical="center"/>
    </xf>
    <xf numFmtId="0" fontId="36" fillId="0" borderId="0" xfId="70" applyFont="1" applyAlignment="1">
      <alignment vertical="center"/>
    </xf>
    <xf numFmtId="0" fontId="36" fillId="26" borderId="0" xfId="70" applyFont="1" applyFill="1" applyBorder="1" applyAlignment="1">
      <alignment vertical="center"/>
    </xf>
    <xf numFmtId="0" fontId="38" fillId="26" borderId="0" xfId="70" applyFont="1" applyFill="1" applyBorder="1" applyAlignment="1">
      <alignment vertical="center"/>
    </xf>
    <xf numFmtId="0" fontId="36" fillId="0" borderId="0" xfId="70" applyFont="1" applyBorder="1" applyAlignment="1">
      <alignment vertical="center"/>
    </xf>
    <xf numFmtId="164" fontId="8" fillId="26" borderId="0" xfId="70" applyNumberFormat="1" applyFill="1" applyBorder="1"/>
    <xf numFmtId="0" fontId="19" fillId="25" borderId="0" xfId="70" applyFont="1" applyFill="1" applyBorder="1" applyAlignment="1">
      <alignment vertical="center"/>
    </xf>
    <xf numFmtId="0" fontId="10" fillId="25" borderId="0" xfId="70" applyFont="1" applyFill="1" applyBorder="1" applyAlignment="1">
      <alignment vertical="center"/>
    </xf>
    <xf numFmtId="0" fontId="36" fillId="25" borderId="20" xfId="70" applyFont="1" applyFill="1" applyBorder="1"/>
    <xf numFmtId="0" fontId="38" fillId="25" borderId="0" xfId="70" applyFont="1" applyFill="1" applyBorder="1"/>
    <xf numFmtId="3" fontId="18" fillId="25" borderId="0" xfId="70" applyNumberFormat="1" applyFont="1" applyFill="1" applyBorder="1"/>
    <xf numFmtId="0" fontId="15" fillId="25" borderId="0" xfId="70" applyFont="1" applyFill="1" applyAlignment="1"/>
    <xf numFmtId="0" fontId="15" fillId="25" borderId="20" xfId="70" applyFont="1" applyFill="1" applyBorder="1" applyAlignment="1"/>
    <xf numFmtId="0" fontId="15" fillId="0" borderId="0" xfId="70" applyFont="1" applyAlignment="1"/>
    <xf numFmtId="3" fontId="9" fillId="25" borderId="0" xfId="70" applyNumberFormat="1" applyFont="1" applyFill="1" applyBorder="1"/>
    <xf numFmtId="0" fontId="8" fillId="0" borderId="20" xfId="70" applyBorder="1"/>
    <xf numFmtId="0" fontId="22" fillId="25" borderId="0" xfId="70" applyFont="1" applyFill="1" applyBorder="1" applyAlignment="1">
      <alignment vertical="center"/>
    </xf>
    <xf numFmtId="0" fontId="18" fillId="25" borderId="0" xfId="70" applyFont="1" applyFill="1" applyBorder="1" applyAlignment="1">
      <alignment horizontal="left" vertical="center"/>
    </xf>
    <xf numFmtId="0" fontId="20" fillId="38" borderId="20" xfId="70" applyFont="1" applyFill="1" applyBorder="1" applyAlignment="1">
      <alignment horizontal="center" vertical="center"/>
    </xf>
    <xf numFmtId="0" fontId="17" fillId="24" borderId="0" xfId="40" applyFont="1" applyFill="1" applyBorder="1" applyAlignment="1">
      <alignment horizontal="left" indent="2"/>
    </xf>
    <xf numFmtId="0" fontId="17" fillId="25" borderId="18" xfId="70" applyFont="1" applyFill="1" applyBorder="1" applyAlignment="1">
      <alignment horizontal="right"/>
    </xf>
    <xf numFmtId="0" fontId="35" fillId="24" borderId="0" xfId="40" applyFont="1" applyFill="1" applyBorder="1" applyAlignment="1">
      <alignment horizontal="left" vertical="top" wrapText="1"/>
    </xf>
    <xf numFmtId="3" fontId="84" fillId="26" borderId="0" xfId="70" applyNumberFormat="1" applyFont="1" applyFill="1" applyBorder="1" applyAlignment="1">
      <alignment horizontal="left"/>
    </xf>
    <xf numFmtId="49" fontId="18" fillId="25" borderId="0" xfId="70" applyNumberFormat="1" applyFont="1" applyFill="1" applyBorder="1" applyAlignment="1">
      <alignment horizontal="left"/>
    </xf>
    <xf numFmtId="3" fontId="8" fillId="0" borderId="0" xfId="70" applyNumberFormat="1" applyFill="1" applyAlignment="1">
      <alignment horizontal="center"/>
    </xf>
    <xf numFmtId="3" fontId="17" fillId="26" borderId="0" xfId="40" applyNumberFormat="1" applyFont="1" applyFill="1" applyBorder="1" applyAlignment="1">
      <alignment horizontal="right" wrapText="1"/>
    </xf>
    <xf numFmtId="3" fontId="15" fillId="26" borderId="10" xfId="70" applyNumberFormat="1" applyFont="1" applyFill="1" applyBorder="1" applyAlignment="1">
      <alignment horizontal="center"/>
    </xf>
    <xf numFmtId="3" fontId="8" fillId="26" borderId="0" xfId="70" applyNumberFormat="1" applyFill="1" applyBorder="1" applyAlignment="1">
      <alignment horizontal="center"/>
    </xf>
    <xf numFmtId="164" fontId="76" fillId="26" borderId="0" xfId="40" applyNumberFormat="1" applyFont="1" applyFill="1" applyBorder="1" applyAlignment="1">
      <alignment horizontal="right" indent="1"/>
    </xf>
    <xf numFmtId="0" fontId="77" fillId="26" borderId="0" xfId="70" applyFont="1" applyFill="1"/>
    <xf numFmtId="165" fontId="77" fillId="26" borderId="0" xfId="70" applyNumberFormat="1" applyFont="1" applyFill="1" applyBorder="1" applyAlignment="1">
      <alignment horizontal="center" vertical="center"/>
    </xf>
    <xf numFmtId="165" fontId="8" fillId="26" borderId="0" xfId="70" applyNumberFormat="1" applyFont="1" applyFill="1" applyBorder="1" applyAlignment="1">
      <alignment horizontal="center" vertical="center"/>
    </xf>
    <xf numFmtId="0" fontId="80" fillId="26" borderId="0" xfId="70" applyFont="1" applyFill="1" applyAlignment="1">
      <alignment vertical="center"/>
    </xf>
    <xf numFmtId="165" fontId="30" fillId="26" borderId="0" xfId="70" applyNumberFormat="1" applyFont="1" applyFill="1" applyBorder="1" applyAlignment="1">
      <alignment horizontal="center" vertical="center"/>
    </xf>
    <xf numFmtId="165" fontId="76" fillId="26" borderId="0" xfId="70" applyNumberFormat="1" applyFont="1" applyFill="1" applyBorder="1" applyAlignment="1">
      <alignment horizontal="center" vertical="center"/>
    </xf>
    <xf numFmtId="0" fontId="18" fillId="26" borderId="0" xfId="70" applyNumberFormat="1" applyFont="1" applyFill="1" applyBorder="1" applyAlignment="1">
      <alignment horizontal="right"/>
    </xf>
    <xf numFmtId="164" fontId="8" fillId="0" borderId="0" xfId="70" applyNumberFormat="1"/>
    <xf numFmtId="0" fontId="17" fillId="25" borderId="59" xfId="62" applyFont="1" applyFill="1" applyBorder="1" applyAlignment="1">
      <alignment horizontal="center"/>
    </xf>
    <xf numFmtId="0" fontId="18" fillId="25" borderId="0" xfId="0" applyFont="1" applyFill="1" applyBorder="1" applyAlignment="1">
      <alignment horizontal="left"/>
    </xf>
    <xf numFmtId="0" fontId="22" fillId="25" borderId="0" xfId="0" applyFont="1" applyFill="1" applyBorder="1" applyAlignment="1">
      <alignment horizontal="right"/>
    </xf>
    <xf numFmtId="0" fontId="17" fillId="25" borderId="11" xfId="0" applyFont="1" applyFill="1" applyBorder="1" applyAlignment="1">
      <alignment horizontal="center"/>
    </xf>
    <xf numFmtId="0" fontId="11" fillId="25" borderId="0" xfId="0" applyFont="1" applyFill="1" applyBorder="1"/>
    <xf numFmtId="0" fontId="16" fillId="25" borderId="0" xfId="0" applyFont="1" applyFill="1" applyBorder="1"/>
    <xf numFmtId="0" fontId="30" fillId="26" borderId="0" xfId="62" applyFont="1" applyFill="1" applyBorder="1"/>
    <xf numFmtId="3" fontId="18" fillId="26" borderId="0" xfId="62" applyNumberFormat="1" applyFont="1" applyFill="1" applyBorder="1" applyAlignment="1">
      <alignment horizontal="right" indent="2"/>
    </xf>
    <xf numFmtId="0" fontId="62" fillId="26" borderId="0" xfId="62" applyFont="1" applyFill="1" applyBorder="1" applyAlignment="1"/>
    <xf numFmtId="0" fontId="19" fillId="26" borderId="0" xfId="62" applyFont="1" applyFill="1" applyBorder="1"/>
    <xf numFmtId="0" fontId="18" fillId="26" borderId="0" xfId="0" applyFont="1" applyFill="1" applyBorder="1" applyAlignment="1">
      <alignment horizontal="left"/>
    </xf>
    <xf numFmtId="0" fontId="22" fillId="26" borderId="0" xfId="70" applyFont="1" applyFill="1" applyBorder="1" applyAlignment="1">
      <alignment horizontal="left"/>
    </xf>
    <xf numFmtId="0" fontId="76" fillId="25" borderId="0" xfId="70" applyFont="1" applyFill="1" applyBorder="1" applyAlignment="1"/>
    <xf numFmtId="167" fontId="36" fillId="0" borderId="0" xfId="70" applyNumberFormat="1" applyFont="1" applyBorder="1" applyAlignment="1">
      <alignment vertical="center"/>
    </xf>
    <xf numFmtId="0" fontId="76" fillId="25" borderId="20" xfId="70" applyFont="1" applyFill="1" applyBorder="1" applyAlignment="1">
      <alignment horizontal="left" indent="1"/>
    </xf>
    <xf numFmtId="0" fontId="8" fillId="44" borderId="0" xfId="70" applyFill="1" applyBorder="1"/>
    <xf numFmtId="0" fontId="18" fillId="44" borderId="0" xfId="70" applyFont="1" applyFill="1" applyBorder="1"/>
    <xf numFmtId="164" fontId="18" fillId="45" borderId="0" xfId="40" applyNumberFormat="1" applyFont="1" applyFill="1" applyBorder="1" applyAlignment="1">
      <alignment horizontal="center" wrapText="1"/>
    </xf>
    <xf numFmtId="0" fontId="11" fillId="44" borderId="0" xfId="70" applyFont="1" applyFill="1" applyBorder="1"/>
    <xf numFmtId="0" fontId="8" fillId="35" borderId="0" xfId="70" applyFill="1" applyBorder="1"/>
    <xf numFmtId="164" fontId="8" fillId="35" borderId="0" xfId="70" applyNumberFormat="1" applyFill="1" applyBorder="1"/>
    <xf numFmtId="0" fontId="22" fillId="35" borderId="0" xfId="70" applyFont="1" applyFill="1" applyBorder="1" applyAlignment="1">
      <alignment horizontal="right"/>
    </xf>
    <xf numFmtId="0" fontId="11"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8" fillId="0" borderId="0" xfId="70" applyFill="1" applyAlignment="1">
      <alignment vertical="center"/>
    </xf>
    <xf numFmtId="0" fontId="8" fillId="0" borderId="20" xfId="70" applyFill="1" applyBorder="1" applyAlignment="1">
      <alignment vertical="center"/>
    </xf>
    <xf numFmtId="0" fontId="8" fillId="0" borderId="0" xfId="70" applyFill="1" applyBorder="1" applyAlignment="1">
      <alignment vertical="center"/>
    </xf>
    <xf numFmtId="0" fontId="107" fillId="0" borderId="0" xfId="70" applyFont="1" applyFill="1" applyBorder="1" applyAlignment="1">
      <alignment vertical="center"/>
    </xf>
    <xf numFmtId="0" fontId="8" fillId="26" borderId="0" xfId="70" applyFill="1" applyAlignment="1">
      <alignment vertical="center"/>
    </xf>
    <xf numFmtId="0" fontId="17" fillId="26" borderId="11" xfId="62" applyFont="1" applyFill="1" applyBorder="1" applyAlignment="1">
      <alignment horizontal="center" vertical="center"/>
    </xf>
    <xf numFmtId="0" fontId="36"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6" fillId="26" borderId="0" xfId="59" applyNumberFormat="1" applyFont="1" applyFill="1" applyBorder="1" applyAlignment="1">
      <alignment horizontal="right"/>
    </xf>
    <xf numFmtId="167" fontId="18" fillId="26" borderId="0" xfId="59" applyNumberFormat="1" applyFont="1" applyFill="1" applyBorder="1" applyAlignment="1">
      <alignment horizontal="right"/>
    </xf>
    <xf numFmtId="167" fontId="18" fillId="26" borderId="0" xfId="59" applyNumberFormat="1" applyFont="1" applyFill="1" applyBorder="1" applyAlignment="1">
      <alignment horizontal="right" indent="1"/>
    </xf>
    <xf numFmtId="0" fontId="17" fillId="25" borderId="11" xfId="70" applyFont="1" applyFill="1" applyBorder="1" applyAlignment="1">
      <alignment horizontal="center"/>
    </xf>
    <xf numFmtId="2" fontId="15" fillId="26" borderId="0" xfId="62" applyNumberFormat="1" applyFont="1" applyFill="1" applyBorder="1" applyAlignment="1">
      <alignment horizontal="left" indent="1"/>
    </xf>
    <xf numFmtId="0" fontId="22" fillId="25" borderId="0" xfId="70" applyFont="1" applyFill="1" applyBorder="1" applyAlignment="1">
      <alignment horizontal="right"/>
    </xf>
    <xf numFmtId="0" fontId="8" fillId="25" borderId="20" xfId="70" applyFill="1" applyBorder="1" applyAlignment="1"/>
    <xf numFmtId="0" fontId="18" fillId="24" borderId="0" xfId="61" applyFont="1" applyFill="1" applyBorder="1" applyAlignment="1">
      <alignment horizontal="left"/>
    </xf>
    <xf numFmtId="0" fontId="98" fillId="27" borderId="0" xfId="61" applyFont="1" applyFill="1" applyBorder="1" applyAlignment="1">
      <alignment horizontal="left"/>
    </xf>
    <xf numFmtId="0" fontId="18" fillId="24" borderId="0" xfId="61" applyFont="1" applyFill="1" applyBorder="1" applyAlignment="1"/>
    <xf numFmtId="0" fontId="17" fillId="24" borderId="0" xfId="40" applyFont="1" applyFill="1" applyBorder="1" applyAlignment="1" applyProtection="1">
      <alignment horizontal="left" indent="1"/>
    </xf>
    <xf numFmtId="0" fontId="22" fillId="24" borderId="0" xfId="40" applyFont="1" applyFill="1" applyBorder="1" applyAlignment="1" applyProtection="1">
      <alignment horizontal="left" indent="1"/>
    </xf>
    <xf numFmtId="168" fontId="18" fillId="24" borderId="0" xfId="40" applyNumberFormat="1" applyFont="1" applyFill="1" applyBorder="1" applyAlignment="1" applyProtection="1">
      <alignment horizontal="right" wrapText="1"/>
    </xf>
    <xf numFmtId="0" fontId="17" fillId="24" borderId="0" xfId="40" applyFont="1" applyFill="1" applyBorder="1" applyProtection="1"/>
    <xf numFmtId="0" fontId="18" fillId="24" borderId="0" xfId="40" applyFont="1" applyFill="1" applyBorder="1" applyProtection="1"/>
    <xf numFmtId="0" fontId="76" fillId="24" borderId="0" xfId="40" applyFont="1" applyFill="1" applyBorder="1" applyProtection="1"/>
    <xf numFmtId="0" fontId="17" fillId="24" borderId="0" xfId="40" applyFont="1" applyFill="1" applyBorder="1" applyAlignment="1" applyProtection="1">
      <alignment horizontal="left"/>
    </xf>
    <xf numFmtId="165" fontId="77" fillId="0" borderId="0" xfId="70" applyNumberFormat="1" applyFont="1"/>
    <xf numFmtId="0" fontId="76" fillId="44" borderId="0" xfId="70" applyFont="1" applyFill="1" applyBorder="1" applyAlignment="1">
      <alignment horizontal="right"/>
    </xf>
    <xf numFmtId="167" fontId="76" fillId="25" borderId="0" xfId="59" applyNumberFormat="1" applyFont="1" applyFill="1" applyBorder="1" applyAlignment="1">
      <alignment horizontal="right" indent="1"/>
    </xf>
    <xf numFmtId="170" fontId="17" fillId="25" borderId="11" xfId="70" applyNumberFormat="1" applyFont="1" applyFill="1" applyBorder="1" applyAlignment="1">
      <alignment horizontal="center"/>
    </xf>
    <xf numFmtId="171" fontId="22" fillId="26" borderId="0" xfId="40" applyNumberFormat="1" applyFont="1" applyFill="1" applyBorder="1" applyAlignment="1">
      <alignment horizontal="right" wrapText="1"/>
    </xf>
    <xf numFmtId="171" fontId="22" fillId="25" borderId="0" xfId="40" applyNumberFormat="1" applyFont="1" applyFill="1" applyBorder="1" applyAlignment="1">
      <alignment horizontal="right" wrapText="1"/>
    </xf>
    <xf numFmtId="0" fontId="17" fillId="25" borderId="11" xfId="70" applyFont="1" applyFill="1" applyBorder="1" applyAlignment="1" applyProtection="1">
      <alignment horizontal="center"/>
    </xf>
    <xf numFmtId="0" fontId="17" fillId="25" borderId="12" xfId="70" applyFont="1" applyFill="1" applyBorder="1" applyAlignment="1" applyProtection="1">
      <alignment horizontal="center"/>
    </xf>
    <xf numFmtId="165" fontId="18" fillId="27" borderId="0" xfId="40" applyNumberFormat="1" applyFont="1" applyFill="1" applyBorder="1" applyAlignment="1">
      <alignment horizontal="right" wrapText="1" indent="1"/>
    </xf>
    <xf numFmtId="0" fontId="53" fillId="25" borderId="0" xfId="70" applyFont="1" applyFill="1" applyAlignment="1"/>
    <xf numFmtId="0" fontId="53" fillId="0" borderId="0" xfId="70" applyFont="1" applyBorder="1" applyAlignment="1"/>
    <xf numFmtId="0" fontId="11" fillId="25" borderId="0" xfId="70" applyFont="1" applyFill="1" applyBorder="1" applyAlignment="1"/>
    <xf numFmtId="0" fontId="53" fillId="0" borderId="0" xfId="70" applyFont="1" applyAlignment="1"/>
    <xf numFmtId="167" fontId="9" fillId="26" borderId="0" xfId="70" applyNumberFormat="1" applyFont="1" applyFill="1" applyBorder="1" applyAlignment="1">
      <alignment horizontal="right" indent="3"/>
    </xf>
    <xf numFmtId="167" fontId="98" fillId="26" borderId="0" xfId="70" applyNumberFormat="1" applyFont="1" applyFill="1" applyBorder="1" applyAlignment="1">
      <alignment horizontal="right" indent="3"/>
    </xf>
    <xf numFmtId="0" fontId="113" fillId="25" borderId="0" xfId="70" applyFont="1" applyFill="1" applyBorder="1" applyAlignment="1">
      <alignment horizontal="left" vertical="center"/>
    </xf>
    <xf numFmtId="0" fontId="0" fillId="25" borderId="22" xfId="51" applyFont="1" applyFill="1" applyBorder="1"/>
    <xf numFmtId="3" fontId="36" fillId="0" borderId="0" xfId="70" applyNumberFormat="1" applyFont="1" applyBorder="1" applyAlignment="1">
      <alignment vertical="center"/>
    </xf>
    <xf numFmtId="165" fontId="36" fillId="0" borderId="0" xfId="70" applyNumberFormat="1" applyFont="1" applyBorder="1" applyAlignment="1">
      <alignment vertical="center"/>
    </xf>
    <xf numFmtId="0" fontId="18" fillId="0" borderId="0" xfId="0" applyFont="1" applyAlignment="1">
      <alignment readingOrder="2"/>
    </xf>
    <xf numFmtId="0" fontId="18" fillId="24" borderId="0" xfId="40" applyFont="1" applyFill="1" applyBorder="1"/>
    <xf numFmtId="0" fontId="18" fillId="36" borderId="0" xfId="62" applyFont="1" applyFill="1" applyAlignment="1">
      <alignment vertical="center" wrapText="1"/>
    </xf>
    <xf numFmtId="0" fontId="94" fillId="38" borderId="0" xfId="62" applyFont="1" applyFill="1" applyBorder="1" applyAlignment="1">
      <alignment vertical="center"/>
    </xf>
    <xf numFmtId="0" fontId="9" fillId="36" borderId="0" xfId="62" applyFont="1" applyFill="1" applyAlignment="1">
      <alignment horizontal="left" vertical="center"/>
    </xf>
    <xf numFmtId="0" fontId="16" fillId="36" borderId="0" xfId="62" applyFont="1" applyFill="1" applyBorder="1" applyAlignment="1">
      <alignment horizontal="right" vertical="top" wrapText="1"/>
    </xf>
    <xf numFmtId="0" fontId="15" fillId="32" borderId="0" xfId="62" applyFont="1" applyFill="1" applyBorder="1" applyAlignment="1">
      <alignment horizontal="right"/>
    </xf>
    <xf numFmtId="0" fontId="16" fillId="36" borderId="38" xfId="62" applyFont="1" applyFill="1" applyBorder="1" applyAlignment="1">
      <alignment horizontal="right" vertical="top" wrapText="1"/>
    </xf>
    <xf numFmtId="0" fontId="17" fillId="36" borderId="0" xfId="62" applyFont="1" applyFill="1" applyBorder="1" applyAlignment="1">
      <alignment horizontal="right" vertical="center"/>
    </xf>
    <xf numFmtId="0" fontId="18" fillId="36" borderId="0" xfId="62" applyFont="1" applyFill="1" applyBorder="1" applyAlignment="1">
      <alignment horizontal="right" vertical="center" wrapText="1"/>
    </xf>
    <xf numFmtId="0" fontId="17" fillId="36" borderId="0" xfId="62" applyFont="1" applyFill="1" applyBorder="1" applyAlignment="1">
      <alignment horizontal="right" vertical="center" wrapText="1"/>
    </xf>
    <xf numFmtId="0" fontId="18" fillId="36" borderId="0" xfId="62" applyFont="1" applyFill="1" applyBorder="1" applyAlignment="1">
      <alignment horizontal="right" vertical="top" wrapText="1"/>
    </xf>
    <xf numFmtId="0" fontId="18" fillId="36" borderId="0" xfId="62" applyFont="1" applyFill="1" applyBorder="1" applyAlignment="1">
      <alignment horizontal="right" vertical="center"/>
    </xf>
    <xf numFmtId="0" fontId="18" fillId="36" borderId="0" xfId="62" applyFont="1" applyFill="1" applyBorder="1" applyAlignment="1">
      <alignment horizontal="right"/>
    </xf>
    <xf numFmtId="0" fontId="18" fillId="36" borderId="0" xfId="62" applyFont="1" applyFill="1" applyBorder="1" applyAlignment="1">
      <alignment horizontal="right" wrapText="1"/>
    </xf>
    <xf numFmtId="0" fontId="18" fillId="36" borderId="38" xfId="62" applyFont="1" applyFill="1" applyBorder="1" applyAlignment="1">
      <alignment horizontal="right"/>
    </xf>
    <xf numFmtId="0" fontId="8" fillId="36" borderId="0" xfId="62" applyFill="1" applyBorder="1" applyAlignment="1">
      <alignment horizontal="right" vertical="center"/>
    </xf>
    <xf numFmtId="0" fontId="8" fillId="36" borderId="0" xfId="62" applyFill="1" applyBorder="1" applyAlignment="1">
      <alignment horizontal="right"/>
    </xf>
    <xf numFmtId="0" fontId="17" fillId="0" borderId="11" xfId="0" applyFont="1" applyFill="1" applyBorder="1" applyAlignment="1">
      <alignment horizontal="center"/>
    </xf>
    <xf numFmtId="164" fontId="8" fillId="0" borderId="0" xfId="70" applyNumberFormat="1" applyFill="1"/>
    <xf numFmtId="165" fontId="8" fillId="0" borderId="0" xfId="70" applyNumberFormat="1" applyFill="1" applyAlignment="1">
      <alignment vertical="center"/>
    </xf>
    <xf numFmtId="0" fontId="62" fillId="0" borderId="0" xfId="70" applyFont="1" applyFill="1"/>
    <xf numFmtId="166" fontId="8" fillId="0" borderId="0" xfId="70" applyNumberFormat="1" applyFill="1"/>
    <xf numFmtId="0" fontId="22" fillId="24" borderId="19" xfId="61" applyFont="1" applyFill="1" applyBorder="1" applyAlignment="1">
      <alignment horizontal="left" wrapText="1"/>
    </xf>
    <xf numFmtId="0" fontId="17" fillId="26" borderId="12" xfId="70" applyFont="1" applyFill="1" applyBorder="1" applyAlignment="1">
      <alignment horizontal="center"/>
    </xf>
    <xf numFmtId="0" fontId="17" fillId="25" borderId="12" xfId="51" applyFont="1" applyFill="1" applyBorder="1" applyAlignment="1">
      <alignment horizontal="center" vertical="center"/>
    </xf>
    <xf numFmtId="0" fontId="8" fillId="26" borderId="0" xfId="52" applyFill="1" applyBorder="1"/>
    <xf numFmtId="0" fontId="17" fillId="25" borderId="0" xfId="52" applyFont="1" applyFill="1" applyBorder="1" applyAlignment="1">
      <alignment horizontal="left"/>
    </xf>
    <xf numFmtId="0" fontId="99" fillId="25" borderId="0" xfId="52" applyFont="1" applyFill="1" applyBorder="1" applyAlignment="1">
      <alignment horizontal="left"/>
    </xf>
    <xf numFmtId="0" fontId="17" fillId="25" borderId="0" xfId="51" applyFont="1" applyFill="1" applyBorder="1" applyAlignment="1">
      <alignment horizontal="right"/>
    </xf>
    <xf numFmtId="0" fontId="0" fillId="26" borderId="22" xfId="51" applyFont="1" applyFill="1" applyBorder="1"/>
    <xf numFmtId="0" fontId="15" fillId="25" borderId="22" xfId="51" applyFont="1" applyFill="1" applyBorder="1" applyAlignment="1">
      <alignment horizontal="left"/>
    </xf>
    <xf numFmtId="0" fontId="47" fillId="25" borderId="22" xfId="51" applyFont="1" applyFill="1" applyBorder="1" applyAlignment="1">
      <alignment horizontal="left"/>
    </xf>
    <xf numFmtId="0" fontId="0" fillId="0" borderId="22" xfId="51" applyFont="1" applyBorder="1"/>
    <xf numFmtId="0" fontId="22" fillId="0" borderId="0" xfId="51" applyFont="1" applyBorder="1" applyAlignment="1">
      <alignment vertical="top"/>
    </xf>
    <xf numFmtId="0" fontId="11" fillId="25" borderId="0" xfId="51" applyFont="1" applyFill="1" applyBorder="1"/>
    <xf numFmtId="0" fontId="17" fillId="25" borderId="11" xfId="51" applyFont="1" applyFill="1" applyBorder="1" applyAlignment="1">
      <alignment horizontal="center" vertical="center"/>
    </xf>
    <xf numFmtId="0" fontId="17" fillId="25" borderId="0" xfId="51" applyFont="1" applyFill="1" applyBorder="1" applyAlignment="1">
      <alignment horizontal="center" vertical="center"/>
    </xf>
    <xf numFmtId="49" fontId="17" fillId="25" borderId="0" xfId="51" applyNumberFormat="1" applyFont="1" applyFill="1" applyBorder="1" applyAlignment="1">
      <alignment horizontal="center" vertical="center" wrapText="1"/>
    </xf>
    <xf numFmtId="0" fontId="15" fillId="26" borderId="0" xfId="51" applyFont="1" applyFill="1" applyBorder="1" applyAlignment="1">
      <alignment horizontal="center"/>
    </xf>
    <xf numFmtId="0" fontId="22" fillId="25" borderId="0" xfId="51" applyFont="1" applyFill="1" applyBorder="1" applyAlignment="1">
      <alignment horizontal="center"/>
    </xf>
    <xf numFmtId="1" fontId="22" fillId="25" borderId="10" xfId="51" applyNumberFormat="1" applyFont="1" applyFill="1" applyBorder="1" applyAlignment="1">
      <alignment horizontal="center"/>
    </xf>
    <xf numFmtId="3" fontId="22" fillId="24" borderId="0" xfId="61" applyNumberFormat="1" applyFont="1" applyFill="1" applyBorder="1" applyAlignment="1">
      <alignment horizontal="center" wrapText="1"/>
    </xf>
    <xf numFmtId="0" fontId="15" fillId="25" borderId="19" xfId="51" applyFont="1" applyFill="1" applyBorder="1" applyAlignment="1">
      <alignment horizontal="center"/>
    </xf>
    <xf numFmtId="0" fontId="15" fillId="25" borderId="0" xfId="51" applyFont="1" applyFill="1" applyAlignment="1">
      <alignment horizontal="center"/>
    </xf>
    <xf numFmtId="0" fontId="15" fillId="0" borderId="0" xfId="51" applyFont="1" applyAlignment="1">
      <alignment horizontal="center"/>
    </xf>
    <xf numFmtId="165" fontId="18" fillId="27" borderId="0" xfId="61" applyNumberFormat="1" applyFont="1" applyFill="1" applyBorder="1" applyAlignment="1">
      <alignment horizontal="center" wrapText="1"/>
    </xf>
    <xf numFmtId="165" fontId="17" fillId="27" borderId="0" xfId="61" applyNumberFormat="1" applyFont="1" applyFill="1" applyBorder="1" applyAlignment="1">
      <alignment horizontal="center" wrapText="1"/>
    </xf>
    <xf numFmtId="0" fontId="17" fillId="40" borderId="0" xfId="61" applyFont="1" applyFill="1" applyBorder="1" applyAlignment="1">
      <alignment horizontal="left"/>
    </xf>
    <xf numFmtId="167" fontId="14" fillId="35" borderId="0" xfId="70" applyNumberFormat="1" applyFont="1" applyFill="1" applyBorder="1" applyAlignment="1">
      <alignment horizontal="right" indent="3"/>
    </xf>
    <xf numFmtId="4" fontId="17"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4" fillId="27" borderId="0" xfId="61" applyNumberFormat="1" applyFont="1" applyFill="1" applyBorder="1" applyAlignment="1">
      <alignment horizontal="center" wrapText="1"/>
    </xf>
    <xf numFmtId="165" fontId="62" fillId="0" borderId="0" xfId="70" applyNumberFormat="1" applyFont="1" applyFill="1"/>
    <xf numFmtId="0" fontId="17" fillId="25" borderId="52" xfId="70" applyFont="1" applyFill="1" applyBorder="1" applyAlignment="1">
      <alignment horizontal="center"/>
    </xf>
    <xf numFmtId="0" fontId="17" fillId="25" borderId="11" xfId="70" applyFont="1" applyFill="1" applyBorder="1" applyAlignment="1">
      <alignment horizontal="center"/>
    </xf>
    <xf numFmtId="0" fontId="47" fillId="0" borderId="0" xfId="70" applyFont="1" applyProtection="1">
      <protection locked="0"/>
    </xf>
    <xf numFmtId="0" fontId="18" fillId="25" borderId="0" xfId="70" applyFont="1" applyFill="1" applyBorder="1" applyAlignment="1">
      <alignment vertical="center"/>
    </xf>
    <xf numFmtId="0" fontId="47" fillId="25" borderId="0" xfId="70" applyFont="1" applyFill="1" applyAlignment="1">
      <alignment vertical="center"/>
    </xf>
    <xf numFmtId="0" fontId="47" fillId="25" borderId="20" xfId="70" applyFont="1" applyFill="1" applyBorder="1" applyAlignment="1">
      <alignment vertical="center"/>
    </xf>
    <xf numFmtId="0" fontId="47" fillId="0" borderId="0" xfId="70" applyFont="1" applyAlignment="1">
      <alignment vertical="center"/>
    </xf>
    <xf numFmtId="0" fontId="9" fillId="25" borderId="0" xfId="70" applyFont="1" applyFill="1" applyAlignment="1">
      <alignment vertical="center"/>
    </xf>
    <xf numFmtId="0" fontId="9" fillId="25" borderId="20" xfId="70" applyFont="1" applyFill="1" applyBorder="1" applyAlignment="1">
      <alignment vertical="center"/>
    </xf>
    <xf numFmtId="0" fontId="9" fillId="0" borderId="0" xfId="70" applyFont="1" applyAlignment="1">
      <alignment vertical="center"/>
    </xf>
    <xf numFmtId="0" fontId="18" fillId="40" borderId="0" xfId="61" applyFont="1" applyFill="1" applyBorder="1" applyAlignment="1">
      <alignment horizontal="left" indent="1"/>
    </xf>
    <xf numFmtId="3" fontId="22" fillId="40" borderId="0" xfId="61" applyNumberFormat="1" applyFont="1" applyFill="1" applyBorder="1" applyAlignment="1">
      <alignment horizontal="center" wrapText="1"/>
    </xf>
    <xf numFmtId="0" fontId="18" fillId="40" borderId="0" xfId="61" applyFont="1" applyFill="1" applyBorder="1" applyAlignment="1"/>
    <xf numFmtId="1" fontId="51" fillId="0" borderId="0" xfId="70" applyNumberFormat="1" applyFont="1"/>
    <xf numFmtId="0" fontId="47" fillId="25" borderId="0" xfId="70" applyFont="1" applyFill="1" applyProtection="1">
      <protection locked="0"/>
    </xf>
    <xf numFmtId="0" fontId="17" fillId="26" borderId="62" xfId="70" applyFont="1" applyFill="1" applyBorder="1" applyAlignment="1"/>
    <xf numFmtId="0" fontId="8" fillId="26" borderId="0" xfId="62" applyFill="1"/>
    <xf numFmtId="0" fontId="51" fillId="26" borderId="0" xfId="62" applyFont="1" applyFill="1"/>
    <xf numFmtId="0" fontId="47" fillId="25" borderId="19" xfId="70" applyFont="1" applyFill="1" applyBorder="1" applyProtection="1">
      <protection locked="0"/>
    </xf>
    <xf numFmtId="0" fontId="47" fillId="25" borderId="0" xfId="70" applyFont="1" applyFill="1" applyBorder="1" applyProtection="1">
      <protection locked="0"/>
    </xf>
    <xf numFmtId="0" fontId="22" fillId="24" borderId="0" xfId="40" applyFont="1" applyFill="1" applyBorder="1" applyProtection="1">
      <protection locked="0"/>
    </xf>
    <xf numFmtId="0" fontId="18" fillId="24" borderId="0" xfId="40" applyFont="1" applyFill="1" applyBorder="1" applyProtection="1">
      <protection locked="0"/>
    </xf>
    <xf numFmtId="167" fontId="18" fillId="25" borderId="0" xfId="70" applyNumberFormat="1" applyFont="1" applyFill="1" applyBorder="1" applyAlignment="1" applyProtection="1">
      <alignment horizontal="right"/>
      <protection locked="0"/>
    </xf>
    <xf numFmtId="0" fontId="12" fillId="25" borderId="0" xfId="70" applyFont="1" applyFill="1" applyBorder="1" applyProtection="1">
      <protection locked="0"/>
    </xf>
    <xf numFmtId="0" fontId="15" fillId="25" borderId="0" xfId="0" applyFont="1" applyFill="1" applyBorder="1" applyAlignment="1">
      <alignment horizontal="left" vertical="center"/>
    </xf>
    <xf numFmtId="49" fontId="56" fillId="37" borderId="0" xfId="40" applyNumberFormat="1" applyFont="1" applyFill="1" applyBorder="1" applyAlignment="1">
      <alignment horizontal="center" vertical="center" readingOrder="1"/>
    </xf>
    <xf numFmtId="2" fontId="48" fillId="26" borderId="0" xfId="70" applyNumberFormat="1" applyFont="1" applyFill="1" applyBorder="1" applyAlignment="1">
      <alignment horizontal="center"/>
    </xf>
    <xf numFmtId="0" fontId="17" fillId="25" borderId="0" xfId="0" applyFont="1" applyFill="1" applyBorder="1" applyAlignment="1">
      <alignment horizontal="center"/>
    </xf>
    <xf numFmtId="0" fontId="17" fillId="25" borderId="0" xfId="0" applyFont="1" applyFill="1" applyBorder="1" applyAlignment="1">
      <alignment horizontal="center"/>
    </xf>
    <xf numFmtId="3" fontId="19" fillId="0" borderId="0" xfId="70" applyNumberFormat="1" applyFont="1"/>
    <xf numFmtId="0" fontId="85" fillId="26" borderId="0" xfId="62" applyFont="1" applyFill="1" applyBorder="1" applyAlignment="1">
      <alignment horizontal="center" vertical="center"/>
    </xf>
    <xf numFmtId="1" fontId="76" fillId="25" borderId="0" xfId="62" applyNumberFormat="1" applyFont="1" applyFill="1" applyBorder="1" applyAlignment="1">
      <alignment horizontal="right"/>
    </xf>
    <xf numFmtId="3" fontId="76" fillId="25" borderId="0" xfId="62" applyNumberFormat="1" applyFont="1" applyFill="1" applyBorder="1" applyAlignment="1">
      <alignment horizontal="right"/>
    </xf>
    <xf numFmtId="0" fontId="51" fillId="0" borderId="0" xfId="62" applyFont="1" applyFill="1" applyBorder="1"/>
    <xf numFmtId="0" fontId="62" fillId="0" borderId="0" xfId="62" applyFont="1" applyFill="1" applyBorder="1" applyAlignment="1"/>
    <xf numFmtId="0" fontId="51" fillId="26" borderId="0" xfId="62" applyFont="1" applyFill="1" applyBorder="1"/>
    <xf numFmtId="0" fontId="17" fillId="26" borderId="0" xfId="62" applyFont="1" applyFill="1" applyBorder="1" applyAlignment="1">
      <alignment horizontal="left" indent="1"/>
    </xf>
    <xf numFmtId="0" fontId="8" fillId="26" borderId="0" xfId="62" applyFill="1" applyBorder="1"/>
    <xf numFmtId="0" fontId="76" fillId="26" borderId="0" xfId="62" applyFont="1" applyFill="1" applyBorder="1" applyAlignment="1">
      <alignment horizontal="left"/>
    </xf>
    <xf numFmtId="3" fontId="46" fillId="26" borderId="0" xfId="62" applyNumberFormat="1" applyFont="1" applyFill="1" applyBorder="1" applyAlignment="1">
      <alignment horizontal="right"/>
    </xf>
    <xf numFmtId="0" fontId="35" fillId="26" borderId="0" xfId="40" applyFont="1" applyFill="1" applyBorder="1"/>
    <xf numFmtId="0" fontId="22" fillId="26" borderId="0" xfId="62" applyFont="1" applyFill="1" applyBorder="1" applyAlignment="1">
      <alignment horizontal="justify" wrapText="1"/>
    </xf>
    <xf numFmtId="0" fontId="65" fillId="26" borderId="0" xfId="62" applyFont="1" applyFill="1" applyBorder="1" applyAlignment="1">
      <alignment horizontal="left" vertical="center" indent="1"/>
    </xf>
    <xf numFmtId="0" fontId="63" fillId="26" borderId="0" xfId="62" applyFont="1" applyFill="1" applyBorder="1" applyAlignment="1">
      <alignment vertical="center"/>
    </xf>
    <xf numFmtId="0" fontId="62" fillId="26" borderId="0" xfId="62" applyFont="1" applyFill="1" applyBorder="1" applyAlignment="1">
      <alignment vertical="center"/>
    </xf>
    <xf numFmtId="1" fontId="17" fillId="26" borderId="0" xfId="40" applyNumberFormat="1" applyFont="1" applyFill="1" applyBorder="1" applyAlignment="1">
      <alignment horizontal="center" wrapText="1"/>
    </xf>
    <xf numFmtId="164" fontId="17" fillId="26" borderId="0" xfId="40" applyNumberFormat="1" applyFont="1" applyFill="1" applyBorder="1" applyAlignment="1">
      <alignment horizontal="right" wrapText="1" indent="2"/>
    </xf>
    <xf numFmtId="0" fontId="62" fillId="26" borderId="0" xfId="62" applyFont="1" applyFill="1" applyBorder="1"/>
    <xf numFmtId="1" fontId="76" fillId="25" borderId="0" xfId="62" applyNumberFormat="1" applyFont="1" applyFill="1" applyBorder="1" applyAlignment="1">
      <alignment horizontal="center"/>
    </xf>
    <xf numFmtId="3" fontId="76" fillId="25" borderId="0" xfId="62" applyNumberFormat="1" applyFont="1" applyFill="1" applyBorder="1" applyAlignment="1">
      <alignment horizontal="center"/>
    </xf>
    <xf numFmtId="3" fontId="17" fillId="25" borderId="0" xfId="62" applyNumberFormat="1" applyFont="1" applyFill="1" applyBorder="1" applyAlignment="1">
      <alignment horizontal="center"/>
    </xf>
    <xf numFmtId="0" fontId="17" fillId="26" borderId="0" xfId="0" applyFont="1" applyFill="1" applyBorder="1" applyAlignment="1">
      <alignment horizontal="center"/>
    </xf>
    <xf numFmtId="1" fontId="76" fillId="26" borderId="0" xfId="62" applyNumberFormat="1" applyFont="1" applyFill="1" applyBorder="1" applyAlignment="1">
      <alignment horizontal="right"/>
    </xf>
    <xf numFmtId="3" fontId="17" fillId="26" borderId="0" xfId="62" applyNumberFormat="1" applyFont="1" applyFill="1" applyBorder="1" applyAlignment="1">
      <alignment horizontal="right" indent="2"/>
    </xf>
    <xf numFmtId="3" fontId="76" fillId="26" borderId="0" xfId="62" applyNumberFormat="1" applyFont="1" applyFill="1" applyBorder="1" applyAlignment="1">
      <alignment horizontal="right"/>
    </xf>
    <xf numFmtId="3" fontId="17" fillId="26" borderId="0" xfId="62" applyNumberFormat="1" applyFont="1" applyFill="1" applyBorder="1" applyAlignment="1">
      <alignment horizontal="right"/>
    </xf>
    <xf numFmtId="1" fontId="17" fillId="26" borderId="63" xfId="0" applyNumberFormat="1" applyFont="1" applyFill="1" applyBorder="1" applyAlignment="1"/>
    <xf numFmtId="1" fontId="76" fillId="26" borderId="0" xfId="62" applyNumberFormat="1" applyFont="1" applyFill="1" applyBorder="1" applyAlignment="1"/>
    <xf numFmtId="3" fontId="76" fillId="26" borderId="0" xfId="62" applyNumberFormat="1" applyFont="1" applyFill="1" applyBorder="1" applyAlignment="1"/>
    <xf numFmtId="1" fontId="17" fillId="26" borderId="63" xfId="0" applyNumberFormat="1" applyFont="1" applyFill="1" applyBorder="1" applyAlignment="1">
      <alignment horizontal="center"/>
    </xf>
    <xf numFmtId="1" fontId="76" fillId="26" borderId="0" xfId="62" applyNumberFormat="1" applyFont="1" applyFill="1" applyBorder="1" applyAlignment="1">
      <alignment horizontal="center"/>
    </xf>
    <xf numFmtId="3" fontId="17" fillId="26" borderId="0" xfId="62" applyNumberFormat="1" applyFont="1" applyFill="1" applyBorder="1" applyAlignment="1">
      <alignment horizontal="center"/>
    </xf>
    <xf numFmtId="3" fontId="76" fillId="26" borderId="0" xfId="62" applyNumberFormat="1" applyFont="1" applyFill="1" applyBorder="1" applyAlignment="1">
      <alignment horizontal="center"/>
    </xf>
    <xf numFmtId="1" fontId="17" fillId="25" borderId="63" xfId="0" applyNumberFormat="1" applyFont="1" applyFill="1" applyBorder="1" applyAlignment="1">
      <alignment horizontal="center"/>
    </xf>
    <xf numFmtId="3" fontId="76" fillId="25" borderId="0" xfId="62" applyNumberFormat="1" applyFont="1" applyFill="1" applyBorder="1" applyAlignment="1"/>
    <xf numFmtId="1" fontId="17" fillId="25" borderId="63" xfId="0" applyNumberFormat="1" applyFont="1" applyFill="1" applyBorder="1" applyAlignment="1">
      <alignment horizontal="right"/>
    </xf>
    <xf numFmtId="0" fontId="17" fillId="25" borderId="0" xfId="0" applyFont="1" applyFill="1" applyBorder="1" applyAlignment="1">
      <alignment horizontal="right"/>
    </xf>
    <xf numFmtId="3" fontId="9" fillId="26" borderId="0" xfId="70" applyNumberFormat="1" applyFont="1" applyFill="1" applyBorder="1"/>
    <xf numFmtId="0" fontId="82" fillId="26" borderId="0" xfId="70" applyFont="1" applyFill="1" applyBorder="1" applyAlignment="1">
      <alignment horizontal="left" vertical="center"/>
    </xf>
    <xf numFmtId="3" fontId="18" fillId="26" borderId="0" xfId="70" applyNumberFormat="1" applyFont="1" applyFill="1" applyBorder="1" applyAlignment="1">
      <alignment horizontal="right"/>
    </xf>
    <xf numFmtId="0" fontId="22" fillId="25" borderId="64" xfId="62" applyFont="1" applyFill="1" applyBorder="1" applyAlignment="1">
      <alignment vertical="top"/>
    </xf>
    <xf numFmtId="0" fontId="81" fillId="26" borderId="65" xfId="0" applyFont="1" applyFill="1" applyBorder="1" applyAlignment="1">
      <alignment horizontal="left" vertical="center" wrapText="1"/>
    </xf>
    <xf numFmtId="0" fontId="81" fillId="26" borderId="0" xfId="0" applyFont="1" applyFill="1" applyBorder="1" applyAlignment="1">
      <alignment horizontal="left" vertical="center" wrapText="1"/>
    </xf>
    <xf numFmtId="1" fontId="17" fillId="26" borderId="63" xfId="0" applyNumberFormat="1" applyFont="1" applyFill="1" applyBorder="1" applyAlignment="1">
      <alignment horizontal="right"/>
    </xf>
    <xf numFmtId="0" fontId="17" fillId="26" borderId="0" xfId="0" applyFont="1" applyFill="1" applyBorder="1" applyAlignment="1">
      <alignment horizontal="right"/>
    </xf>
    <xf numFmtId="0" fontId="88" fillId="26" borderId="0" xfId="62" applyFont="1" applyFill="1" applyAlignment="1">
      <alignment horizontal="center"/>
    </xf>
    <xf numFmtId="0" fontId="76" fillId="26" borderId="0" xfId="62" applyFont="1" applyFill="1"/>
    <xf numFmtId="0" fontId="91"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8" fillId="25" borderId="0" xfId="62" applyNumberFormat="1" applyFont="1" applyFill="1" applyBorder="1" applyAlignment="1">
      <alignment horizontal="center"/>
    </xf>
    <xf numFmtId="3" fontId="18" fillId="25" borderId="0" xfId="62" applyNumberFormat="1" applyFont="1" applyFill="1" applyBorder="1" applyAlignment="1">
      <alignment horizontal="right"/>
    </xf>
    <xf numFmtId="3" fontId="18" fillId="26" borderId="0" xfId="62" applyNumberFormat="1" applyFont="1" applyFill="1" applyBorder="1" applyAlignment="1"/>
    <xf numFmtId="3" fontId="18" fillId="26" borderId="0" xfId="62" applyNumberFormat="1" applyFont="1" applyFill="1" applyBorder="1" applyAlignment="1">
      <alignment horizontal="center"/>
    </xf>
    <xf numFmtId="3" fontId="18" fillId="26" borderId="0" xfId="62" applyNumberFormat="1" applyFont="1" applyFill="1" applyBorder="1" applyAlignment="1">
      <alignment horizontal="right"/>
    </xf>
    <xf numFmtId="3" fontId="18" fillId="25" borderId="0" xfId="62" applyNumberFormat="1" applyFont="1" applyFill="1" applyBorder="1" applyAlignment="1"/>
    <xf numFmtId="165" fontId="8" fillId="0" borderId="0" xfId="70" applyNumberFormat="1" applyFill="1"/>
    <xf numFmtId="0" fontId="76" fillId="25" borderId="0" xfId="70" applyFont="1" applyFill="1" applyBorder="1" applyAlignment="1">
      <alignment horizontal="left"/>
    </xf>
    <xf numFmtId="0" fontId="18" fillId="25" borderId="0" xfId="70" applyNumberFormat="1" applyFont="1" applyFill="1" applyBorder="1" applyAlignment="1">
      <alignment horizontal="right"/>
    </xf>
    <xf numFmtId="0" fontId="17" fillId="25"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8" fillId="26" borderId="0" xfId="62" applyFill="1" applyBorder="1" applyAlignment="1">
      <alignment vertical="center"/>
    </xf>
    <xf numFmtId="0" fontId="8" fillId="25" borderId="19" xfId="62" applyFill="1" applyBorder="1" applyAlignment="1">
      <alignment vertical="center"/>
    </xf>
    <xf numFmtId="0" fontId="8" fillId="0" borderId="0" xfId="62" applyFill="1" applyBorder="1" applyAlignment="1">
      <alignment vertical="center"/>
    </xf>
    <xf numFmtId="0" fontId="62" fillId="25" borderId="0" xfId="62" applyFont="1" applyFill="1" applyAlignment="1">
      <alignment vertical="center"/>
    </xf>
    <xf numFmtId="0" fontId="17" fillId="25" borderId="0" xfId="62" applyFont="1" applyFill="1" applyBorder="1" applyAlignment="1">
      <alignment horizontal="left" vertical="center"/>
    </xf>
    <xf numFmtId="0" fontId="17" fillId="25" borderId="0" xfId="62" applyFont="1" applyFill="1" applyBorder="1" applyAlignment="1">
      <alignment horizontal="justify" vertical="center"/>
    </xf>
    <xf numFmtId="3" fontId="18" fillId="25" borderId="0" xfId="62" applyNumberFormat="1" applyFont="1" applyFill="1" applyBorder="1" applyAlignment="1">
      <alignment vertical="center"/>
    </xf>
    <xf numFmtId="0" fontId="17" fillId="25" borderId="0" xfId="62" applyFont="1" applyFill="1" applyBorder="1" applyAlignment="1">
      <alignment horizontal="left"/>
    </xf>
    <xf numFmtId="0" fontId="88" fillId="26" borderId="0" xfId="62" applyFont="1" applyFill="1" applyAlignment="1">
      <alignment horizontal="center" vertical="center"/>
    </xf>
    <xf numFmtId="3" fontId="18" fillId="25" borderId="0" xfId="62" applyNumberFormat="1" applyFont="1" applyFill="1" applyBorder="1" applyAlignment="1">
      <alignment horizontal="center" vertical="center"/>
    </xf>
    <xf numFmtId="3" fontId="18" fillId="25" borderId="0" xfId="62" applyNumberFormat="1" applyFont="1" applyFill="1" applyBorder="1" applyAlignment="1">
      <alignment horizontal="right" vertical="center"/>
    </xf>
    <xf numFmtId="3" fontId="18" fillId="26" borderId="0" xfId="62" applyNumberFormat="1" applyFont="1" applyFill="1" applyBorder="1" applyAlignment="1">
      <alignment vertical="center"/>
    </xf>
    <xf numFmtId="3" fontId="18" fillId="26" borderId="0" xfId="62" applyNumberFormat="1" applyFont="1" applyFill="1" applyBorder="1" applyAlignment="1">
      <alignment horizontal="center" vertical="center"/>
    </xf>
    <xf numFmtId="3" fontId="18" fillId="26" borderId="0" xfId="62" applyNumberFormat="1" applyFont="1" applyFill="1" applyBorder="1" applyAlignment="1">
      <alignment horizontal="right" vertical="center"/>
    </xf>
    <xf numFmtId="164" fontId="18" fillId="27" borderId="20" xfId="40" applyNumberFormat="1" applyFont="1" applyFill="1" applyBorder="1" applyAlignment="1">
      <alignment horizontal="center" readingOrder="1"/>
    </xf>
    <xf numFmtId="164" fontId="18" fillId="27" borderId="0" xfId="40" applyNumberFormat="1" applyFont="1" applyFill="1" applyBorder="1" applyAlignment="1">
      <alignment horizontal="center" readingOrder="1"/>
    </xf>
    <xf numFmtId="0" fontId="76" fillId="25" borderId="0" xfId="70" applyFont="1" applyFill="1" applyBorder="1" applyAlignment="1">
      <alignment horizontal="left"/>
    </xf>
    <xf numFmtId="0" fontId="76" fillId="26"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1" fontId="19" fillId="0" borderId="0" xfId="70" applyNumberFormat="1" applyFont="1"/>
    <xf numFmtId="0" fontId="22" fillId="24" borderId="0" xfId="40" applyFont="1" applyFill="1" applyBorder="1" applyAlignment="1" applyProtection="1">
      <alignment horizontal="left"/>
    </xf>
    <xf numFmtId="49" fontId="17" fillId="25" borderId="12" xfId="62" applyNumberFormat="1" applyFont="1" applyFill="1" applyBorder="1" applyAlignment="1">
      <alignment horizontal="center" vertical="center" wrapText="1"/>
    </xf>
    <xf numFmtId="0" fontId="17" fillId="25" borderId="57" xfId="62" applyFont="1" applyFill="1" applyBorder="1" applyAlignment="1">
      <alignment horizontal="center"/>
    </xf>
    <xf numFmtId="0" fontId="17" fillId="25" borderId="0" xfId="70" applyFont="1" applyFill="1" applyBorder="1" applyAlignment="1">
      <alignment horizontal="left"/>
    </xf>
    <xf numFmtId="165" fontId="15" fillId="26" borderId="0" xfId="70" applyNumberFormat="1" applyFont="1" applyFill="1" applyBorder="1" applyAlignment="1">
      <alignment horizontal="center" vertical="center"/>
    </xf>
    <xf numFmtId="0" fontId="17" fillId="25" borderId="12" xfId="70" applyFont="1" applyFill="1" applyBorder="1" applyAlignment="1">
      <alignment horizontal="center"/>
    </xf>
    <xf numFmtId="0" fontId="53" fillId="25" borderId="0" xfId="70" applyFont="1" applyFill="1" applyAlignment="1">
      <alignment vertical="center"/>
    </xf>
    <xf numFmtId="0" fontId="53" fillId="25" borderId="20" xfId="70" applyFont="1" applyFill="1" applyBorder="1" applyAlignment="1">
      <alignment vertical="center"/>
    </xf>
    <xf numFmtId="0" fontId="12" fillId="25" borderId="0" xfId="70" applyFont="1" applyFill="1" applyBorder="1" applyAlignment="1">
      <alignment vertical="center"/>
    </xf>
    <xf numFmtId="0" fontId="53" fillId="25" borderId="0" xfId="70" applyFont="1" applyFill="1" applyBorder="1" applyAlignment="1">
      <alignment vertical="center"/>
    </xf>
    <xf numFmtId="0" fontId="53" fillId="0" borderId="0" xfId="70" applyFont="1" applyAlignment="1">
      <alignment vertical="center"/>
    </xf>
    <xf numFmtId="1" fontId="86" fillId="26" borderId="0" xfId="70" applyNumberFormat="1" applyFont="1" applyFill="1" applyBorder="1" applyAlignment="1">
      <alignment horizontal="right" vertical="center"/>
    </xf>
    <xf numFmtId="167" fontId="8" fillId="0" borderId="0" xfId="70" applyNumberFormat="1" applyFill="1"/>
    <xf numFmtId="0" fontId="19" fillId="0" borderId="0" xfId="70" applyFont="1" applyAlignment="1"/>
    <xf numFmtId="164" fontId="62" fillId="0" borderId="0" xfId="70" applyNumberFormat="1" applyFont="1" applyFill="1"/>
    <xf numFmtId="168" fontId="8" fillId="0" borderId="0" xfId="70" applyNumberFormat="1" applyFill="1"/>
    <xf numFmtId="0" fontId="8" fillId="0" borderId="0" xfId="219" applyFont="1"/>
    <xf numFmtId="0" fontId="11" fillId="25" borderId="0" xfId="0" applyFont="1" applyFill="1" applyBorder="1"/>
    <xf numFmtId="0" fontId="17" fillId="25" borderId="0" xfId="0" applyFont="1" applyFill="1" applyBorder="1" applyAlignment="1">
      <alignment horizontal="center"/>
    </xf>
    <xf numFmtId="0" fontId="59" fillId="26" borderId="0" xfId="62" applyFont="1" applyFill="1" applyBorder="1"/>
    <xf numFmtId="0" fontId="17" fillId="26" borderId="51" xfId="70" applyFont="1" applyFill="1" applyBorder="1" applyAlignment="1"/>
    <xf numFmtId="167" fontId="18" fillId="27" borderId="68" xfId="40" applyNumberFormat="1" applyFont="1" applyFill="1" applyBorder="1" applyAlignment="1">
      <alignment horizontal="right" wrapText="1" indent="1"/>
    </xf>
    <xf numFmtId="167" fontId="76" fillId="26" borderId="0" xfId="62" applyNumberFormat="1" applyFont="1" applyFill="1" applyBorder="1" applyAlignment="1">
      <alignment horizontal="right" indent="1"/>
    </xf>
    <xf numFmtId="165" fontId="9" fillId="25" borderId="0" xfId="0" applyNumberFormat="1" applyFont="1" applyFill="1" applyBorder="1" applyAlignment="1">
      <alignment horizontal="right" indent="1"/>
    </xf>
    <xf numFmtId="167" fontId="76" fillId="27" borderId="69" xfId="40" applyNumberFormat="1" applyFont="1" applyFill="1" applyBorder="1" applyAlignment="1">
      <alignment horizontal="right" wrapText="1" indent="1"/>
    </xf>
    <xf numFmtId="167" fontId="18" fillId="27" borderId="69" xfId="40" applyNumberFormat="1" applyFont="1" applyFill="1" applyBorder="1" applyAlignment="1">
      <alignment horizontal="right" wrapText="1" indent="1"/>
    </xf>
    <xf numFmtId="167" fontId="18" fillId="27" borderId="69" xfId="40" applyNumberFormat="1" applyFont="1" applyFill="1" applyBorder="1" applyAlignment="1">
      <alignment horizontal="center" wrapText="1"/>
    </xf>
    <xf numFmtId="165" fontId="76" fillId="27" borderId="69" xfId="58" applyNumberFormat="1" applyFont="1" applyFill="1" applyBorder="1" applyAlignment="1">
      <alignment horizontal="right" wrapText="1" indent="1"/>
    </xf>
    <xf numFmtId="165" fontId="18" fillId="27" borderId="69" xfId="40" applyNumberFormat="1" applyFont="1" applyFill="1" applyBorder="1" applyAlignment="1">
      <alignment horizontal="right" wrapText="1" indent="1"/>
    </xf>
    <xf numFmtId="2" fontId="18" fillId="27" borderId="69" xfId="40" applyNumberFormat="1" applyFont="1" applyFill="1" applyBorder="1" applyAlignment="1">
      <alignment horizontal="right" wrapText="1" indent="1"/>
    </xf>
    <xf numFmtId="167" fontId="76" fillId="27" borderId="68" xfId="40" applyNumberFormat="1" applyFont="1" applyFill="1" applyBorder="1" applyAlignment="1">
      <alignment horizontal="right" wrapText="1" indent="1"/>
    </xf>
    <xf numFmtId="0" fontId="73" fillId="0" borderId="0" xfId="70" applyFont="1"/>
    <xf numFmtId="1" fontId="73" fillId="0" borderId="0" xfId="70" applyNumberFormat="1" applyFont="1"/>
    <xf numFmtId="3" fontId="73" fillId="0" borderId="0" xfId="70" applyNumberFormat="1" applyFont="1"/>
    <xf numFmtId="0" fontId="73" fillId="0" borderId="0" xfId="70" applyFont="1" applyAlignment="1">
      <alignment vertical="center"/>
    </xf>
    <xf numFmtId="0" fontId="73" fillId="0" borderId="0" xfId="70" applyFont="1" applyAlignment="1"/>
    <xf numFmtId="0" fontId="73" fillId="0" borderId="0" xfId="62" applyFont="1"/>
    <xf numFmtId="0" fontId="23" fillId="25" borderId="0" xfId="0" applyFont="1" applyFill="1" applyBorder="1" applyAlignment="1"/>
    <xf numFmtId="164" fontId="18" fillId="24" borderId="0" xfId="40" applyNumberFormat="1" applyFont="1" applyFill="1" applyBorder="1" applyAlignment="1">
      <alignment wrapText="1"/>
    </xf>
    <xf numFmtId="0" fontId="18" fillId="25" borderId="0" xfId="0" applyFont="1" applyFill="1" applyBorder="1" applyAlignment="1">
      <alignment horizontal="left" indent="4"/>
    </xf>
    <xf numFmtId="0" fontId="18" fillId="26" borderId="0" xfId="0" applyFont="1" applyFill="1" applyBorder="1"/>
    <xf numFmtId="0" fontId="17" fillId="25" borderId="0" xfId="0" applyFont="1" applyFill="1" applyBorder="1" applyAlignment="1"/>
    <xf numFmtId="0" fontId="17" fillId="25" borderId="0" xfId="0" applyFont="1" applyFill="1" applyBorder="1" applyAlignment="1">
      <alignment horizontal="center"/>
    </xf>
    <xf numFmtId="0" fontId="16" fillId="25" borderId="0" xfId="0" applyFont="1" applyFill="1" applyBorder="1"/>
    <xf numFmtId="0" fontId="20" fillId="30" borderId="20" xfId="62" applyFont="1" applyFill="1" applyBorder="1" applyAlignment="1" applyProtection="1">
      <alignment horizontal="center" vertical="center"/>
    </xf>
    <xf numFmtId="165" fontId="51" fillId="0" borderId="0" xfId="0" applyNumberFormat="1" applyFont="1"/>
    <xf numFmtId="0" fontId="97" fillId="35" borderId="0" xfId="68" applyFill="1" applyAlignment="1" applyProtection="1"/>
    <xf numFmtId="174" fontId="18" fillId="36" borderId="0" xfId="62" applyNumberFormat="1" applyFont="1" applyFill="1" applyAlignment="1">
      <alignment horizontal="right" vertical="center" wrapText="1"/>
    </xf>
    <xf numFmtId="174" fontId="18" fillId="26" borderId="0" xfId="62" applyNumberFormat="1" applyFont="1" applyFill="1" applyBorder="1" applyAlignment="1">
      <alignment horizontal="right" vertical="center" wrapText="1"/>
    </xf>
    <xf numFmtId="167" fontId="76" fillId="26" borderId="10" xfId="0" applyNumberFormat="1" applyFont="1" applyFill="1" applyBorder="1" applyAlignment="1">
      <alignment horizontal="right" vertical="center" indent="2"/>
    </xf>
    <xf numFmtId="167" fontId="9" fillId="26" borderId="0" xfId="0" applyNumberFormat="1" applyFont="1" applyFill="1" applyBorder="1" applyAlignment="1">
      <alignment horizontal="right" indent="2"/>
    </xf>
    <xf numFmtId="165" fontId="76" fillId="26" borderId="10" xfId="0" applyNumberFormat="1" applyFont="1" applyFill="1" applyBorder="1" applyAlignment="1">
      <alignment horizontal="right" vertical="center" indent="2"/>
    </xf>
    <xf numFmtId="165" fontId="9" fillId="26" borderId="0" xfId="0" applyNumberFormat="1" applyFont="1" applyFill="1" applyBorder="1" applyAlignment="1">
      <alignment horizontal="right" indent="2"/>
    </xf>
    <xf numFmtId="0" fontId="93" fillId="32" borderId="0" xfId="62" applyFont="1" applyFill="1" applyBorder="1" applyAlignment="1">
      <alignment wrapText="1"/>
    </xf>
    <xf numFmtId="0" fontId="17" fillId="25" borderId="0" xfId="70" applyFont="1" applyFill="1" applyBorder="1" applyAlignment="1">
      <alignment horizontal="left"/>
    </xf>
    <xf numFmtId="1" fontId="73" fillId="0" borderId="0" xfId="70" applyNumberFormat="1" applyFont="1" applyAlignment="1"/>
    <xf numFmtId="0" fontId="19" fillId="25" borderId="0" xfId="70" applyFont="1" applyFill="1" applyAlignment="1"/>
    <xf numFmtId="0" fontId="19" fillId="25" borderId="20" xfId="70" applyFont="1" applyFill="1" applyBorder="1" applyAlignment="1"/>
    <xf numFmtId="0" fontId="19" fillId="25" borderId="0" xfId="70" applyFont="1" applyFill="1" applyBorder="1" applyAlignment="1"/>
    <xf numFmtId="1" fontId="19" fillId="0" borderId="0" xfId="70" applyNumberFormat="1" applyFont="1" applyAlignment="1"/>
    <xf numFmtId="0" fontId="76" fillId="25" borderId="0" xfId="70" applyFont="1" applyFill="1" applyBorder="1" applyAlignment="1">
      <alignment horizontal="left"/>
    </xf>
    <xf numFmtId="0" fontId="15" fillId="25" borderId="22" xfId="70" applyFont="1" applyFill="1" applyBorder="1" applyAlignment="1">
      <alignment horizontal="left"/>
    </xf>
    <xf numFmtId="3" fontId="120" fillId="26" borderId="0" xfId="70" applyNumberFormat="1" applyFont="1" applyFill="1" applyBorder="1" applyAlignment="1">
      <alignment horizontal="right"/>
    </xf>
    <xf numFmtId="1" fontId="120" fillId="26" borderId="0" xfId="70" applyNumberFormat="1" applyFont="1" applyFill="1" applyBorder="1" applyAlignment="1">
      <alignment horizontal="right"/>
    </xf>
    <xf numFmtId="0" fontId="121" fillId="26" borderId="0" xfId="70" applyFont="1" applyFill="1"/>
    <xf numFmtId="2" fontId="122" fillId="26" borderId="0" xfId="70" applyNumberFormat="1" applyFont="1" applyFill="1" applyBorder="1" applyAlignment="1">
      <alignment horizontal="center"/>
    </xf>
    <xf numFmtId="0" fontId="19" fillId="26" borderId="0" xfId="70" applyFont="1" applyFill="1" applyAlignment="1"/>
    <xf numFmtId="0" fontId="121" fillId="26" borderId="0" xfId="70" applyFont="1" applyFill="1" applyBorder="1"/>
    <xf numFmtId="0" fontId="17" fillId="26" borderId="11" xfId="70" applyFont="1" applyFill="1" applyBorder="1" applyAlignment="1">
      <alignment horizontal="center"/>
    </xf>
    <xf numFmtId="173"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15" fillId="25" borderId="23" xfId="70" applyFont="1" applyFill="1" applyBorder="1" applyAlignment="1">
      <alignment horizontal="left"/>
    </xf>
    <xf numFmtId="0" fontId="15" fillId="25" borderId="0" xfId="70" applyFont="1" applyFill="1" applyBorder="1" applyAlignment="1">
      <alignment horizontal="left"/>
    </xf>
    <xf numFmtId="0" fontId="8" fillId="0" borderId="0" xfId="0" applyFont="1"/>
    <xf numFmtId="165" fontId="8" fillId="0" borderId="0" xfId="70" applyNumberFormat="1" applyAlignment="1"/>
    <xf numFmtId="0" fontId="17" fillId="25" borderId="49"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13" xfId="70" applyFont="1" applyFill="1" applyBorder="1" applyAlignment="1">
      <alignment horizontal="center" vertical="center" wrapText="1"/>
    </xf>
    <xf numFmtId="0" fontId="76" fillId="25" borderId="0" xfId="78" applyFont="1" applyFill="1" applyBorder="1" applyAlignment="1">
      <alignment horizontal="left" vertical="center"/>
    </xf>
    <xf numFmtId="171" fontId="76" fillId="26" borderId="49" xfId="70" applyNumberFormat="1" applyFont="1" applyFill="1" applyBorder="1" applyAlignment="1">
      <alignment horizontal="right" vertical="center" wrapText="1"/>
    </xf>
    <xf numFmtId="165" fontId="76" fillId="26" borderId="49" xfId="70" applyNumberFormat="1" applyFont="1" applyFill="1" applyBorder="1" applyAlignment="1">
      <alignment horizontal="right" vertical="center" wrapText="1" indent="2"/>
    </xf>
    <xf numFmtId="3" fontId="76" fillId="26" borderId="0" xfId="70" applyNumberFormat="1" applyFont="1" applyFill="1" applyBorder="1" applyAlignment="1">
      <alignment horizontal="right" vertical="center" wrapText="1"/>
    </xf>
    <xf numFmtId="167" fontId="76" fillId="25" borderId="0" xfId="70" applyNumberFormat="1" applyFont="1" applyFill="1" applyBorder="1" applyAlignment="1">
      <alignment horizontal="right" vertical="center" wrapText="1" indent="2"/>
    </xf>
    <xf numFmtId="0" fontId="9" fillId="0" borderId="0" xfId="70" applyFont="1" applyFill="1" applyAlignment="1">
      <alignment vertical="center"/>
    </xf>
    <xf numFmtId="0" fontId="9" fillId="0" borderId="0" xfId="70" applyFont="1" applyFill="1" applyAlignment="1">
      <alignment vertical="top"/>
    </xf>
    <xf numFmtId="0" fontId="8" fillId="0" borderId="0" xfId="70" applyFill="1" applyBorder="1"/>
    <xf numFmtId="0" fontId="19" fillId="0" borderId="0" xfId="70" applyFont="1" applyFill="1" applyBorder="1"/>
    <xf numFmtId="0" fontId="18" fillId="0" borderId="0" xfId="70" applyFont="1" applyFill="1" applyBorder="1" applyAlignment="1"/>
    <xf numFmtId="49" fontId="18" fillId="0" borderId="0" xfId="70" applyNumberFormat="1" applyFont="1" applyFill="1" applyBorder="1" applyAlignment="1">
      <alignment horizontal="right"/>
    </xf>
    <xf numFmtId="0" fontId="22" fillId="0" borderId="0" xfId="70" applyFont="1" applyFill="1" applyBorder="1" applyAlignment="1">
      <alignment horizontal="right"/>
    </xf>
    <xf numFmtId="0" fontId="124" fillId="25" borderId="0" xfId="68" applyNumberFormat="1" applyFont="1" applyFill="1" applyBorder="1" applyAlignment="1" applyProtection="1">
      <alignment vertical="justify" wrapText="1"/>
      <protection locked="0"/>
    </xf>
    <xf numFmtId="0" fontId="15" fillId="0" borderId="0" xfId="70" applyFont="1" applyAlignment="1">
      <alignment horizontal="left"/>
    </xf>
    <xf numFmtId="2" fontId="76" fillId="24" borderId="0" xfId="40" applyNumberFormat="1" applyFont="1" applyFill="1" applyBorder="1" applyAlignment="1">
      <alignment horizontal="center" vertical="center" wrapText="1"/>
    </xf>
    <xf numFmtId="165" fontId="51" fillId="0" borderId="0" xfId="0" applyNumberFormat="1" applyFont="1" applyFill="1"/>
    <xf numFmtId="177" fontId="29" fillId="27" borderId="0" xfId="220" applyNumberFormat="1" applyFont="1" applyFill="1" applyBorder="1" applyAlignment="1">
      <alignment horizontal="right" wrapText="1" indent="1"/>
    </xf>
    <xf numFmtId="0" fontId="29" fillId="25" borderId="0" xfId="62" applyFont="1" applyFill="1" applyBorder="1" applyAlignment="1">
      <alignment horizontal="left" indent="1"/>
    </xf>
    <xf numFmtId="177" fontId="29" fillId="27" borderId="69" xfId="220" applyNumberFormat="1" applyFont="1" applyFill="1" applyBorder="1" applyAlignment="1">
      <alignment horizontal="right" wrapText="1" indent="1"/>
    </xf>
    <xf numFmtId="167" fontId="8" fillId="0" borderId="0" xfId="62" applyNumberFormat="1"/>
    <xf numFmtId="0" fontId="47" fillId="26" borderId="32" xfId="63" applyFont="1" applyFill="1" applyBorder="1" applyAlignment="1">
      <alignment horizontal="left" vertical="center"/>
    </xf>
    <xf numFmtId="0" fontId="125" fillId="0" borderId="0" xfId="0" applyFont="1"/>
    <xf numFmtId="0" fontId="17" fillId="26" borderId="13" xfId="62" applyFont="1" applyFill="1" applyBorder="1" applyAlignment="1">
      <alignment horizontal="center" vertical="center"/>
    </xf>
    <xf numFmtId="49" fontId="56" fillId="27" borderId="0" xfId="40" applyNumberFormat="1" applyFont="1" applyFill="1" applyBorder="1" applyAlignment="1">
      <alignment horizontal="center" vertical="center" readingOrder="1"/>
    </xf>
    <xf numFmtId="0" fontId="17" fillId="25" borderId="58" xfId="0" applyFont="1" applyFill="1" applyBorder="1" applyAlignment="1">
      <alignment horizontal="center"/>
    </xf>
    <xf numFmtId="0" fontId="119" fillId="24" borderId="0" xfId="40" applyFont="1" applyFill="1" applyBorder="1" applyAlignment="1">
      <alignment horizontal="left" vertical="center" indent="1"/>
    </xf>
    <xf numFmtId="0" fontId="44" fillId="25" borderId="0" xfId="62" applyFont="1" applyFill="1" applyBorder="1"/>
    <xf numFmtId="3" fontId="44" fillId="26" borderId="0" xfId="70" applyNumberFormat="1" applyFont="1" applyFill="1" applyBorder="1" applyAlignment="1">
      <alignment horizontal="right"/>
    </xf>
    <xf numFmtId="3" fontId="44" fillId="27" borderId="0" xfId="40" applyNumberFormat="1" applyFont="1" applyFill="1" applyBorder="1" applyAlignment="1">
      <alignment horizontal="right" wrapText="1"/>
    </xf>
    <xf numFmtId="4" fontId="44" fillId="26" borderId="0" xfId="70" applyNumberFormat="1" applyFont="1" applyFill="1" applyBorder="1" applyAlignment="1">
      <alignment horizontal="right"/>
    </xf>
    <xf numFmtId="0" fontId="127" fillId="26" borderId="0" xfId="70" applyFont="1" applyFill="1" applyBorder="1" applyAlignment="1">
      <alignment horizontal="left"/>
    </xf>
    <xf numFmtId="0" fontId="119" fillId="24" borderId="0" xfId="40" applyFont="1" applyFill="1" applyBorder="1" applyAlignment="1">
      <alignment horizontal="left" indent="1"/>
    </xf>
    <xf numFmtId="0" fontId="128" fillId="25" borderId="19" xfId="70" applyFont="1" applyFill="1" applyBorder="1"/>
    <xf numFmtId="0" fontId="120" fillId="27" borderId="0" xfId="40" applyFont="1" applyFill="1" applyBorder="1" applyAlignment="1"/>
    <xf numFmtId="0" fontId="44" fillId="0" borderId="0" xfId="70" applyFont="1"/>
    <xf numFmtId="0" fontId="54" fillId="25" borderId="0" xfId="70" applyFont="1" applyFill="1" applyBorder="1" applyAlignment="1">
      <alignment vertical="center"/>
    </xf>
    <xf numFmtId="0" fontId="121" fillId="25" borderId="0" xfId="70" applyFont="1" applyFill="1" applyBorder="1"/>
    <xf numFmtId="0" fontId="119" fillId="25" borderId="0" xfId="70" applyFont="1" applyFill="1" applyBorder="1"/>
    <xf numFmtId="3" fontId="119" fillId="27" borderId="0" xfId="40" applyNumberFormat="1" applyFont="1" applyFill="1" applyBorder="1" applyAlignment="1">
      <alignment horizontal="right" wrapText="1"/>
    </xf>
    <xf numFmtId="0" fontId="44" fillId="25" borderId="0" xfId="70" applyFont="1" applyFill="1" applyBorder="1" applyAlignment="1">
      <alignment horizontal="left" indent="2"/>
    </xf>
    <xf numFmtId="3" fontId="44" fillId="26" borderId="0" xfId="70" applyNumberFormat="1" applyFont="1" applyFill="1"/>
    <xf numFmtId="0" fontId="121" fillId="25" borderId="0" xfId="70" applyFont="1" applyFill="1" applyBorder="1" applyAlignment="1">
      <alignment vertical="center"/>
    </xf>
    <xf numFmtId="0" fontId="119" fillId="25" borderId="0" xfId="70" applyFont="1" applyFill="1" applyBorder="1" applyAlignment="1">
      <alignment vertical="center"/>
    </xf>
    <xf numFmtId="0" fontId="121" fillId="25" borderId="0" xfId="70" applyFont="1" applyFill="1" applyBorder="1" applyAlignment="1">
      <alignment vertical="top"/>
    </xf>
    <xf numFmtId="0" fontId="120" fillId="25" borderId="0" xfId="70" applyFont="1" applyFill="1" applyBorder="1" applyAlignment="1">
      <alignment horizontal="right"/>
    </xf>
    <xf numFmtId="0" fontId="120" fillId="27" borderId="0" xfId="40" applyFont="1" applyFill="1" applyBorder="1"/>
    <xf numFmtId="167" fontId="76" fillId="27" borderId="79" xfId="40" applyNumberFormat="1" applyFont="1" applyFill="1" applyBorder="1" applyAlignment="1">
      <alignment horizontal="right" wrapText="1" indent="1"/>
    </xf>
    <xf numFmtId="167" fontId="18" fillId="27" borderId="79" xfId="40" applyNumberFormat="1" applyFont="1" applyFill="1" applyBorder="1" applyAlignment="1">
      <alignment horizontal="right" wrapText="1" indent="1"/>
    </xf>
    <xf numFmtId="167" fontId="18" fillId="27" borderId="68" xfId="40" applyNumberFormat="1" applyFont="1" applyFill="1" applyBorder="1" applyAlignment="1">
      <alignment horizontal="center" wrapText="1"/>
    </xf>
    <xf numFmtId="167" fontId="18" fillId="27" borderId="79" xfId="40" applyNumberFormat="1" applyFont="1" applyFill="1" applyBorder="1" applyAlignment="1">
      <alignment horizontal="center" wrapText="1"/>
    </xf>
    <xf numFmtId="177" fontId="29" fillId="27" borderId="68" xfId="220" applyNumberFormat="1" applyFont="1" applyFill="1" applyBorder="1" applyAlignment="1">
      <alignment horizontal="center" wrapText="1"/>
    </xf>
    <xf numFmtId="177" fontId="29" fillId="27" borderId="79" xfId="220" applyNumberFormat="1" applyFont="1" applyFill="1" applyBorder="1" applyAlignment="1">
      <alignment horizontal="center" wrapText="1"/>
    </xf>
    <xf numFmtId="165" fontId="76" fillId="27" borderId="68" xfId="58" applyNumberFormat="1" applyFont="1" applyFill="1" applyBorder="1" applyAlignment="1">
      <alignment horizontal="right" wrapText="1" indent="1"/>
    </xf>
    <xf numFmtId="165" fontId="76" fillId="27" borderId="79" xfId="58" applyNumberFormat="1" applyFont="1" applyFill="1" applyBorder="1" applyAlignment="1">
      <alignment horizontal="right" wrapText="1" indent="1"/>
    </xf>
    <xf numFmtId="165" fontId="18" fillId="27" borderId="68" xfId="40" applyNumberFormat="1" applyFont="1" applyFill="1" applyBorder="1" applyAlignment="1">
      <alignment horizontal="right" wrapText="1" indent="1"/>
    </xf>
    <xf numFmtId="165" fontId="18" fillId="27" borderId="79" xfId="40" applyNumberFormat="1" applyFont="1" applyFill="1" applyBorder="1" applyAlignment="1">
      <alignment horizontal="right" wrapText="1" indent="1"/>
    </xf>
    <xf numFmtId="2" fontId="18" fillId="27" borderId="68" xfId="40" applyNumberFormat="1" applyFont="1" applyFill="1" applyBorder="1" applyAlignment="1">
      <alignment horizontal="right" wrapText="1" indent="1"/>
    </xf>
    <xf numFmtId="2" fontId="18" fillId="27" borderId="79" xfId="40" applyNumberFormat="1" applyFont="1" applyFill="1" applyBorder="1" applyAlignment="1">
      <alignment horizontal="right" wrapText="1" indent="1"/>
    </xf>
    <xf numFmtId="49" fontId="17" fillId="25" borderId="57" xfId="62" applyNumberFormat="1" applyFont="1" applyFill="1" applyBorder="1" applyAlignment="1">
      <alignment horizontal="center" vertical="center" wrapText="1"/>
    </xf>
    <xf numFmtId="49" fontId="17" fillId="25" borderId="58" xfId="62" applyNumberFormat="1" applyFont="1" applyFill="1" applyBorder="1" applyAlignment="1">
      <alignment horizontal="center" vertical="center" wrapText="1"/>
    </xf>
    <xf numFmtId="0" fontId="15" fillId="25" borderId="0" xfId="0" applyFont="1" applyFill="1" applyBorder="1" applyAlignment="1">
      <alignment horizontal="left"/>
    </xf>
    <xf numFmtId="0" fontId="17" fillId="25" borderId="0" xfId="70" applyFont="1" applyFill="1" applyBorder="1" applyAlignment="1">
      <alignment horizontal="left"/>
    </xf>
    <xf numFmtId="0" fontId="44" fillId="25" borderId="0" xfId="70" applyFont="1" applyFill="1" applyBorder="1" applyAlignment="1">
      <alignment horizontal="left"/>
    </xf>
    <xf numFmtId="0" fontId="48" fillId="26" borderId="0" xfId="70" applyFont="1" applyFill="1" applyBorder="1" applyAlignment="1">
      <alignment vertical="top"/>
    </xf>
    <xf numFmtId="3" fontId="9" fillId="0" borderId="0" xfId="70" applyNumberFormat="1" applyFont="1"/>
    <xf numFmtId="3" fontId="119" fillId="27" borderId="0" xfId="40" applyNumberFormat="1" applyFont="1" applyFill="1" applyBorder="1" applyAlignment="1">
      <alignment horizontal="left" vertical="center" wrapText="1" indent="1"/>
    </xf>
    <xf numFmtId="3" fontId="131" fillId="27" borderId="0" xfId="40" applyNumberFormat="1" applyFont="1" applyFill="1" applyBorder="1" applyAlignment="1">
      <alignment horizontal="left" vertical="center" wrapText="1" indent="1"/>
    </xf>
    <xf numFmtId="3" fontId="73" fillId="27" borderId="0" xfId="40" applyNumberFormat="1" applyFont="1" applyFill="1" applyBorder="1" applyAlignment="1">
      <alignment horizontal="right" wrapText="1"/>
    </xf>
    <xf numFmtId="0" fontId="17" fillId="25" borderId="80" xfId="70" applyFont="1" applyFill="1" applyBorder="1" applyAlignment="1">
      <alignment horizontal="center"/>
    </xf>
    <xf numFmtId="0" fontId="17" fillId="25" borderId="57" xfId="62" applyFont="1" applyFill="1" applyBorder="1" applyAlignment="1">
      <alignment horizontal="center"/>
    </xf>
    <xf numFmtId="177" fontId="29" fillId="27" borderId="0" xfId="220" applyNumberFormat="1" applyFont="1" applyFill="1" applyBorder="1" applyAlignment="1">
      <alignment horizontal="center" wrapText="1"/>
    </xf>
    <xf numFmtId="0" fontId="17" fillId="25" borderId="10" xfId="62" applyFont="1" applyFill="1" applyBorder="1" applyAlignment="1">
      <alignment horizontal="center"/>
    </xf>
    <xf numFmtId="0" fontId="8" fillId="0" borderId="10" xfId="62" applyBorder="1"/>
    <xf numFmtId="165" fontId="8" fillId="0" borderId="0" xfId="62" applyNumberFormat="1"/>
    <xf numFmtId="167" fontId="133" fillId="26" borderId="68" xfId="0" applyNumberFormat="1" applyFont="1" applyFill="1" applyBorder="1" applyAlignment="1">
      <alignment horizontal="right" indent="1"/>
    </xf>
    <xf numFmtId="167" fontId="134" fillId="26" borderId="0" xfId="62" applyNumberFormat="1" applyFont="1" applyFill="1" applyBorder="1" applyAlignment="1">
      <alignment horizontal="right" indent="1"/>
    </xf>
    <xf numFmtId="167" fontId="134" fillId="26" borderId="77" xfId="62" applyNumberFormat="1" applyFont="1" applyFill="1" applyBorder="1" applyAlignment="1">
      <alignment horizontal="right" indent="1"/>
    </xf>
    <xf numFmtId="167" fontId="134" fillId="26" borderId="78" xfId="62" applyNumberFormat="1" applyFont="1" applyFill="1" applyBorder="1" applyAlignment="1">
      <alignment horizontal="right" indent="1"/>
    </xf>
    <xf numFmtId="167" fontId="133" fillId="26" borderId="0" xfId="0" applyNumberFormat="1" applyFont="1" applyFill="1" applyBorder="1" applyAlignment="1">
      <alignment horizontal="right" indent="1"/>
    </xf>
    <xf numFmtId="167" fontId="133" fillId="26" borderId="79" xfId="0" applyNumberFormat="1" applyFont="1" applyFill="1" applyBorder="1" applyAlignment="1">
      <alignment horizontal="right" indent="1"/>
    </xf>
    <xf numFmtId="0" fontId="35" fillId="25" borderId="0" xfId="62" applyFont="1" applyFill="1" applyBorder="1"/>
    <xf numFmtId="0" fontId="47" fillId="25" borderId="0" xfId="70" applyFont="1" applyFill="1" applyBorder="1" applyAlignment="1"/>
    <xf numFmtId="0" fontId="8" fillId="25" borderId="18" xfId="70" applyFill="1" applyBorder="1" applyAlignment="1">
      <alignment horizontal="center"/>
    </xf>
    <xf numFmtId="0" fontId="17" fillId="25" borderId="18" xfId="70" applyFont="1" applyFill="1" applyBorder="1" applyAlignment="1">
      <alignment horizontal="center"/>
    </xf>
    <xf numFmtId="0" fontId="15" fillId="25" borderId="0" xfId="70" applyFont="1" applyFill="1" applyBorder="1" applyAlignment="1">
      <alignment vertical="center"/>
    </xf>
    <xf numFmtId="0" fontId="89" fillId="25" borderId="0" xfId="0" applyFont="1" applyFill="1" applyBorder="1" applyAlignment="1"/>
    <xf numFmtId="0" fontId="22" fillId="24" borderId="0" xfId="40" applyFont="1" applyFill="1" applyBorder="1" applyAlignment="1">
      <alignment wrapText="1"/>
    </xf>
    <xf numFmtId="0" fontId="17" fillId="25" borderId="12" xfId="0" applyFont="1" applyFill="1" applyBorder="1" applyAlignment="1">
      <alignment horizontal="center"/>
    </xf>
    <xf numFmtId="0" fontId="119" fillId="24" borderId="0" xfId="66" applyFont="1" applyFill="1" applyBorder="1" applyAlignment="1">
      <alignment horizontal="left" vertical="center"/>
    </xf>
    <xf numFmtId="0" fontId="54" fillId="25" borderId="0" xfId="63" applyFont="1" applyFill="1" applyBorder="1" applyAlignment="1">
      <alignment horizontal="left" vertical="center" wrapText="1"/>
    </xf>
    <xf numFmtId="171" fontId="119" fillId="26" borderId="0" xfId="70" applyNumberFormat="1" applyFont="1" applyFill="1" applyBorder="1" applyAlignment="1">
      <alignment horizontal="right" vertical="center" wrapText="1"/>
    </xf>
    <xf numFmtId="165" fontId="119" fillId="26" borderId="0" xfId="70" applyNumberFormat="1" applyFont="1" applyFill="1" applyBorder="1" applyAlignment="1">
      <alignment horizontal="right" vertical="center" wrapText="1" indent="2"/>
    </xf>
    <xf numFmtId="3" fontId="119" fillId="26" borderId="0" xfId="70" applyNumberFormat="1" applyFont="1" applyFill="1" applyBorder="1" applyAlignment="1">
      <alignment horizontal="right" vertical="center" wrapText="1"/>
    </xf>
    <xf numFmtId="167" fontId="119" fillId="25" borderId="0" xfId="70" applyNumberFormat="1" applyFont="1" applyFill="1" applyBorder="1" applyAlignment="1">
      <alignment horizontal="right" vertical="center" wrapText="1" indent="2"/>
    </xf>
    <xf numFmtId="0" fontId="44" fillId="25" borderId="0" xfId="70" applyFont="1" applyFill="1" applyBorder="1" applyAlignment="1">
      <alignment vertical="center"/>
    </xf>
    <xf numFmtId="0" fontId="119" fillId="25" borderId="0" xfId="63" applyFont="1" applyFill="1" applyBorder="1" applyAlignment="1">
      <alignment horizontal="left" vertical="center" wrapText="1"/>
    </xf>
    <xf numFmtId="0" fontId="119" fillId="24" borderId="0" xfId="40" applyFont="1" applyFill="1" applyBorder="1" applyAlignment="1">
      <alignment horizontal="left" vertical="center"/>
    </xf>
    <xf numFmtId="4" fontId="44" fillId="25" borderId="0" xfId="63" applyNumberFormat="1" applyFont="1" applyFill="1" applyBorder="1" applyAlignment="1">
      <alignment horizontal="left" vertical="center" wrapText="1"/>
    </xf>
    <xf numFmtId="171" fontId="44" fillId="26" borderId="0" xfId="70" applyNumberFormat="1" applyFont="1" applyFill="1" applyBorder="1" applyAlignment="1">
      <alignment horizontal="right" vertical="center" wrapText="1"/>
    </xf>
    <xf numFmtId="165" fontId="44" fillId="26" borderId="0" xfId="70" applyNumberFormat="1" applyFont="1" applyFill="1" applyBorder="1" applyAlignment="1">
      <alignment horizontal="right" vertical="center" wrapText="1" indent="2"/>
    </xf>
    <xf numFmtId="3" fontId="44" fillId="26" borderId="0" xfId="70" applyNumberFormat="1" applyFont="1" applyFill="1" applyBorder="1" applyAlignment="1">
      <alignment horizontal="right" vertical="center" wrapText="1"/>
    </xf>
    <xf numFmtId="167" fontId="44" fillId="25" borderId="0" xfId="70" applyNumberFormat="1" applyFont="1" applyFill="1" applyBorder="1" applyAlignment="1">
      <alignment horizontal="right" vertical="center" wrapText="1" indent="2"/>
    </xf>
    <xf numFmtId="4" fontId="44" fillId="26" borderId="0" xfId="63" applyNumberFormat="1" applyFont="1" applyFill="1" applyBorder="1" applyAlignment="1">
      <alignment horizontal="left" vertical="center" wrapText="1"/>
    </xf>
    <xf numFmtId="171" fontId="119" fillId="26" borderId="0" xfId="70" applyNumberFormat="1" applyFont="1" applyFill="1" applyBorder="1" applyAlignment="1">
      <alignment horizontal="right" vertical="center"/>
    </xf>
    <xf numFmtId="165" fontId="119" fillId="26" borderId="0" xfId="70" applyNumberFormat="1" applyFont="1" applyFill="1" applyBorder="1" applyAlignment="1">
      <alignment horizontal="right" vertical="center" indent="2"/>
    </xf>
    <xf numFmtId="0" fontId="119" fillId="27" borderId="0" xfId="66" applyFont="1" applyFill="1" applyBorder="1" applyAlignment="1">
      <alignment horizontal="left" vertical="center"/>
    </xf>
    <xf numFmtId="0" fontId="119" fillId="27" borderId="0" xfId="40" applyFont="1" applyFill="1" applyBorder="1" applyAlignment="1">
      <alignment vertical="center"/>
    </xf>
    <xf numFmtId="171" fontId="44" fillId="26" borderId="0" xfId="70" applyNumberFormat="1" applyFont="1" applyFill="1" applyBorder="1" applyAlignment="1">
      <alignment horizontal="right" vertical="center"/>
    </xf>
    <xf numFmtId="165" fontId="44" fillId="26" borderId="0" xfId="70" applyNumberFormat="1" applyFont="1" applyFill="1" applyBorder="1" applyAlignment="1">
      <alignment horizontal="right" vertical="center" indent="2"/>
    </xf>
    <xf numFmtId="0" fontId="44" fillId="26" borderId="0" xfId="70" applyFont="1" applyFill="1" applyAlignment="1">
      <alignment vertical="center" wrapText="1"/>
    </xf>
    <xf numFmtId="0" fontId="44" fillId="26" borderId="0" xfId="70" applyFont="1" applyFill="1" applyBorder="1" applyAlignment="1">
      <alignment vertical="center" wrapText="1"/>
    </xf>
    <xf numFmtId="0" fontId="44" fillId="26" borderId="0" xfId="63" applyFont="1" applyFill="1" applyBorder="1" applyAlignment="1">
      <alignment horizontal="left" vertical="center" wrapText="1"/>
    </xf>
    <xf numFmtId="0" fontId="44" fillId="26" borderId="0" xfId="70" quotePrefix="1" applyFont="1" applyFill="1" applyBorder="1" applyAlignment="1">
      <alignment vertical="center" wrapText="1"/>
    </xf>
    <xf numFmtId="0" fontId="44" fillId="25" borderId="0" xfId="70" quotePrefix="1" applyFont="1" applyFill="1" applyBorder="1" applyAlignment="1">
      <alignment vertical="center" wrapText="1"/>
    </xf>
    <xf numFmtId="0" fontId="44" fillId="25" borderId="0" xfId="70" applyFont="1" applyFill="1" applyBorder="1" applyAlignment="1">
      <alignment vertical="center" wrapText="1"/>
    </xf>
    <xf numFmtId="0" fontId="121" fillId="0" borderId="0" xfId="70" applyFont="1"/>
    <xf numFmtId="0" fontId="119" fillId="26" borderId="0" xfId="70" applyFont="1" applyFill="1" applyBorder="1" applyAlignment="1">
      <alignment horizontal="right" vertical="center"/>
    </xf>
    <xf numFmtId="0" fontId="54" fillId="25" borderId="0" xfId="70" applyFont="1" applyFill="1" applyBorder="1" applyAlignment="1">
      <alignment vertical="top"/>
    </xf>
    <xf numFmtId="0" fontId="44" fillId="25" borderId="0" xfId="70" applyFont="1" applyFill="1" applyBorder="1" applyAlignment="1">
      <alignment vertical="top"/>
    </xf>
    <xf numFmtId="1" fontId="44" fillId="25" borderId="0" xfId="70" applyNumberFormat="1" applyFont="1" applyFill="1" applyBorder="1" applyAlignment="1">
      <alignment vertical="top"/>
    </xf>
    <xf numFmtId="0" fontId="121" fillId="25" borderId="0" xfId="70" applyNumberFormat="1" applyFont="1" applyFill="1" applyBorder="1" applyAlignment="1">
      <alignment vertical="top"/>
    </xf>
    <xf numFmtId="0" fontId="121" fillId="26" borderId="32" xfId="62" applyFont="1" applyFill="1" applyBorder="1" applyAlignment="1">
      <alignment vertical="center"/>
    </xf>
    <xf numFmtId="0" fontId="126" fillId="26" borderId="31" xfId="62" applyFont="1" applyFill="1" applyBorder="1" applyAlignment="1">
      <alignment vertical="center"/>
    </xf>
    <xf numFmtId="0" fontId="17" fillId="25" borderId="12" xfId="62" applyFont="1" applyFill="1" applyBorder="1" applyAlignment="1">
      <alignment horizontal="center"/>
    </xf>
    <xf numFmtId="3" fontId="76" fillId="27" borderId="0" xfId="40" applyNumberFormat="1" applyFont="1" applyFill="1" applyBorder="1" applyAlignment="1">
      <alignment horizontal="left" vertical="center" wrapText="1"/>
    </xf>
    <xf numFmtId="0" fontId="47" fillId="26" borderId="31" xfId="63" applyFont="1" applyFill="1" applyBorder="1" applyAlignment="1">
      <alignment horizontal="left" vertical="center"/>
    </xf>
    <xf numFmtId="3" fontId="86" fillId="25" borderId="0" xfId="63" applyNumberFormat="1" applyFont="1" applyFill="1" applyBorder="1" applyAlignment="1">
      <alignment horizontal="right" vertical="center"/>
    </xf>
    <xf numFmtId="0" fontId="12" fillId="25" borderId="19" xfId="63" applyFont="1" applyFill="1" applyBorder="1" applyAlignment="1">
      <alignment horizontal="right" vertical="center"/>
    </xf>
    <xf numFmtId="0" fontId="18" fillId="0" borderId="0" xfId="63" applyFont="1" applyBorder="1" applyAlignment="1">
      <alignment horizontal="right" vertical="center" wrapText="1"/>
    </xf>
    <xf numFmtId="0" fontId="86" fillId="25" borderId="0" xfId="63" applyFont="1" applyFill="1" applyBorder="1" applyAlignment="1">
      <alignment horizontal="left" vertical="top" wrapText="1"/>
    </xf>
    <xf numFmtId="0" fontId="140" fillId="25" borderId="19" xfId="63" applyFont="1" applyFill="1" applyBorder="1"/>
    <xf numFmtId="0" fontId="17" fillId="25" borderId="0" xfId="63" applyFont="1" applyFill="1" applyBorder="1" applyAlignment="1">
      <alignment horizontal="center" vertical="center" wrapText="1"/>
    </xf>
    <xf numFmtId="0" fontId="15" fillId="25" borderId="0" xfId="63" applyFont="1" applyFill="1" applyBorder="1" applyAlignment="1">
      <alignment horizontal="left" vertical="top" wrapText="1"/>
    </xf>
    <xf numFmtId="0" fontId="17" fillId="0" borderId="0" xfId="63" applyFont="1" applyBorder="1" applyAlignment="1">
      <alignment horizontal="center" vertical="center" wrapText="1"/>
    </xf>
    <xf numFmtId="0" fontId="35" fillId="25" borderId="0" xfId="63" applyFont="1" applyFill="1" applyBorder="1" applyAlignment="1"/>
    <xf numFmtId="0" fontId="12" fillId="25" borderId="19" xfId="63" applyFont="1" applyFill="1" applyBorder="1" applyAlignment="1"/>
    <xf numFmtId="0" fontId="76" fillId="25" borderId="0" xfId="62" applyFont="1" applyFill="1" applyBorder="1" applyAlignment="1">
      <alignment vertical="center"/>
    </xf>
    <xf numFmtId="0" fontId="8" fillId="26" borderId="0" xfId="72" applyFill="1" applyBorder="1"/>
    <xf numFmtId="0" fontId="8" fillId="25" borderId="0" xfId="53" applyFill="1"/>
    <xf numFmtId="0" fontId="15" fillId="25" borderId="0" xfId="53" applyFont="1" applyFill="1" applyBorder="1" applyAlignment="1">
      <alignment horizontal="left"/>
    </xf>
    <xf numFmtId="0" fontId="16" fillId="25" borderId="0" xfId="72" applyFont="1" applyFill="1" applyBorder="1"/>
    <xf numFmtId="0" fontId="17" fillId="25" borderId="0" xfId="72" applyFont="1" applyFill="1" applyBorder="1" applyAlignment="1">
      <alignment horizontal="center"/>
    </xf>
    <xf numFmtId="0" fontId="8" fillId="26" borderId="0" xfId="53" applyFill="1"/>
    <xf numFmtId="0" fontId="8" fillId="0" borderId="0" xfId="53"/>
    <xf numFmtId="0" fontId="8" fillId="0" borderId="0" xfId="53" applyFont="1"/>
    <xf numFmtId="0" fontId="17" fillId="25" borderId="0" xfId="70" applyFont="1" applyFill="1" applyBorder="1" applyAlignment="1">
      <alignment horizontal="center" vertical="center"/>
    </xf>
    <xf numFmtId="0" fontId="17" fillId="0" borderId="0" xfId="70" applyFont="1" applyBorder="1" applyAlignment="1">
      <alignment horizontal="center" vertical="center"/>
    </xf>
    <xf numFmtId="0" fontId="47" fillId="25" borderId="0" xfId="53" applyFont="1" applyFill="1"/>
    <xf numFmtId="0" fontId="49" fillId="25" borderId="0" xfId="53" applyFont="1" applyFill="1" applyBorder="1" applyAlignment="1">
      <alignment horizontal="left"/>
    </xf>
    <xf numFmtId="0" fontId="47" fillId="26" borderId="0" xfId="53" applyFont="1" applyFill="1"/>
    <xf numFmtId="0" fontId="47" fillId="0" borderId="0" xfId="53" applyFont="1"/>
    <xf numFmtId="0" fontId="8" fillId="25" borderId="0" xfId="53" applyFont="1" applyFill="1"/>
    <xf numFmtId="3" fontId="9" fillId="27" borderId="0" xfId="40" applyNumberFormat="1" applyFont="1" applyFill="1" applyBorder="1" applyAlignment="1">
      <alignment horizontal="left" vertical="center" wrapText="1"/>
    </xf>
    <xf numFmtId="0" fontId="8" fillId="26" borderId="0" xfId="53" applyFont="1" applyFill="1"/>
    <xf numFmtId="0" fontId="18" fillId="25" borderId="0" xfId="78" applyFont="1" applyFill="1" applyBorder="1" applyAlignment="1">
      <alignment horizontal="left" wrapText="1" indent="1"/>
    </xf>
    <xf numFmtId="0" fontId="8" fillId="25" borderId="0" xfId="78" applyFill="1" applyBorder="1"/>
    <xf numFmtId="0" fontId="15" fillId="25" borderId="0" xfId="72" applyFont="1" applyFill="1" applyBorder="1" applyAlignment="1">
      <alignment vertical="center"/>
    </xf>
    <xf numFmtId="0" fontId="8" fillId="26" borderId="0" xfId="78" applyFill="1"/>
    <xf numFmtId="0" fontId="8" fillId="0" borderId="0" xfId="78"/>
    <xf numFmtId="0" fontId="11" fillId="0" borderId="0" xfId="62" applyFont="1" applyAlignment="1">
      <alignment vertical="center"/>
    </xf>
    <xf numFmtId="0" fontId="21" fillId="25" borderId="0" xfId="72" applyFont="1" applyFill="1" applyBorder="1" applyAlignment="1">
      <alignment vertical="center"/>
    </xf>
    <xf numFmtId="0" fontId="19" fillId="25" borderId="0" xfId="72" applyFont="1" applyFill="1" applyBorder="1" applyAlignment="1">
      <alignment vertical="center"/>
    </xf>
    <xf numFmtId="0" fontId="22" fillId="25" borderId="0" xfId="78" applyFont="1" applyFill="1" applyBorder="1" applyAlignment="1">
      <alignment horizontal="right"/>
    </xf>
    <xf numFmtId="0" fontId="8" fillId="25" borderId="0" xfId="78" applyFill="1"/>
    <xf numFmtId="0" fontId="8" fillId="25" borderId="19" xfId="72" applyFont="1" applyFill="1" applyBorder="1"/>
    <xf numFmtId="0" fontId="89" fillId="25" borderId="0" xfId="62" applyFont="1" applyFill="1" applyBorder="1" applyAlignment="1">
      <alignment horizontal="left"/>
    </xf>
    <xf numFmtId="0" fontId="11" fillId="26" borderId="0" xfId="72" applyFont="1" applyFill="1" applyBorder="1"/>
    <xf numFmtId="0" fontId="20" fillId="26" borderId="0" xfId="71" applyFont="1" applyFill="1" applyBorder="1" applyAlignment="1">
      <alignment horizontal="center" vertical="center"/>
    </xf>
    <xf numFmtId="0" fontId="51" fillId="0" borderId="0" xfId="0" applyFont="1" applyAlignment="1">
      <alignment wrapText="1"/>
    </xf>
    <xf numFmtId="0" fontId="18" fillId="24" borderId="0" xfId="40" applyFont="1" applyFill="1" applyBorder="1" applyAlignment="1" applyProtection="1">
      <alignment horizontal="left" indent="1"/>
    </xf>
    <xf numFmtId="0" fontId="8" fillId="25" borderId="0" xfId="227" applyFill="1" applyBorder="1" applyProtection="1"/>
    <xf numFmtId="0" fontId="8" fillId="25" borderId="18" xfId="227" applyFill="1" applyBorder="1" applyProtection="1"/>
    <xf numFmtId="0" fontId="19" fillId="25" borderId="18" xfId="227" applyFont="1" applyFill="1" applyBorder="1" applyAlignment="1" applyProtection="1">
      <alignment horizontal="left"/>
    </xf>
    <xf numFmtId="0" fontId="8" fillId="26" borderId="0" xfId="227" applyFill="1" applyBorder="1" applyProtection="1"/>
    <xf numFmtId="0" fontId="8" fillId="25" borderId="0" xfId="227" applyFill="1" applyProtection="1"/>
    <xf numFmtId="0" fontId="8" fillId="0" borderId="0" xfId="227" applyProtection="1">
      <protection locked="0"/>
    </xf>
    <xf numFmtId="0" fontId="8" fillId="25" borderId="23" xfId="227" applyFill="1" applyBorder="1" applyProtection="1"/>
    <xf numFmtId="0" fontId="8" fillId="25" borderId="22" xfId="227" applyFill="1" applyBorder="1" applyProtection="1"/>
    <xf numFmtId="0" fontId="8" fillId="25" borderId="20" xfId="227" applyFill="1" applyBorder="1" applyProtection="1"/>
    <xf numFmtId="0" fontId="8" fillId="0" borderId="0" xfId="227" applyBorder="1" applyProtection="1"/>
    <xf numFmtId="0" fontId="66" fillId="25" borderId="0" xfId="227" applyFont="1" applyFill="1" applyBorder="1" applyProtection="1"/>
    <xf numFmtId="0" fontId="8" fillId="25" borderId="0" xfId="227" applyFill="1" applyAlignment="1" applyProtection="1">
      <alignment vertical="center"/>
    </xf>
    <xf numFmtId="0" fontId="8" fillId="25" borderId="20" xfId="227" applyFill="1" applyBorder="1" applyAlignment="1" applyProtection="1">
      <alignment vertical="center"/>
    </xf>
    <xf numFmtId="0" fontId="81" fillId="26" borderId="15" xfId="227" applyFont="1" applyFill="1" applyBorder="1" applyAlignment="1" applyProtection="1">
      <alignment vertical="center"/>
    </xf>
    <xf numFmtId="0" fontId="102" fillId="26" borderId="16" xfId="227" applyFont="1" applyFill="1" applyBorder="1" applyAlignment="1" applyProtection="1">
      <alignment vertical="center"/>
    </xf>
    <xf numFmtId="0" fontId="102" fillId="26" borderId="17" xfId="227" applyFont="1" applyFill="1" applyBorder="1" applyAlignment="1" applyProtection="1">
      <alignment vertical="center"/>
    </xf>
    <xf numFmtId="0" fontId="8" fillId="0" borderId="0" xfId="227" applyAlignment="1" applyProtection="1">
      <alignment vertical="center"/>
      <protection locked="0"/>
    </xf>
    <xf numFmtId="0" fontId="19" fillId="25" borderId="20" xfId="227" applyFont="1" applyFill="1" applyBorder="1" applyProtection="1"/>
    <xf numFmtId="0" fontId="17" fillId="25" borderId="0" xfId="227" applyFont="1" applyFill="1" applyBorder="1" applyAlignment="1" applyProtection="1">
      <alignment horizontal="center" vertical="center"/>
    </xf>
    <xf numFmtId="0" fontId="17" fillId="25" borderId="13" xfId="227" applyFont="1" applyFill="1" applyBorder="1" applyAlignment="1" applyProtection="1">
      <alignment horizontal="right" vertical="center"/>
    </xf>
    <xf numFmtId="0" fontId="17" fillId="25" borderId="13" xfId="227" applyFont="1" applyFill="1" applyBorder="1" applyAlignment="1" applyProtection="1">
      <alignment horizontal="center" vertical="center"/>
    </xf>
    <xf numFmtId="0" fontId="17" fillId="25" borderId="13" xfId="227" applyFont="1" applyFill="1" applyBorder="1" applyAlignment="1" applyProtection="1">
      <alignment vertical="center"/>
    </xf>
    <xf numFmtId="0" fontId="17" fillId="25" borderId="13" xfId="227" applyFont="1" applyFill="1" applyBorder="1" applyAlignment="1" applyProtection="1">
      <alignment horizontal="center"/>
    </xf>
    <xf numFmtId="0" fontId="17" fillId="25" borderId="13" xfId="227" applyFont="1" applyFill="1" applyBorder="1" applyAlignment="1" applyProtection="1">
      <alignment horizontal="right"/>
    </xf>
    <xf numFmtId="0" fontId="17" fillId="25" borderId="13" xfId="227" applyFont="1" applyFill="1" applyBorder="1" applyAlignment="1" applyProtection="1"/>
    <xf numFmtId="0" fontId="16" fillId="25" borderId="0" xfId="227" applyFont="1" applyFill="1" applyBorder="1" applyProtection="1"/>
    <xf numFmtId="0" fontId="62" fillId="25" borderId="0" xfId="227" applyFont="1" applyFill="1" applyProtection="1"/>
    <xf numFmtId="0" fontId="62" fillId="25" borderId="20" xfId="227" applyFont="1" applyFill="1" applyBorder="1" applyProtection="1"/>
    <xf numFmtId="0" fontId="62" fillId="0" borderId="0" xfId="227" applyFont="1" applyProtection="1">
      <protection locked="0"/>
    </xf>
    <xf numFmtId="0" fontId="19" fillId="25" borderId="0" xfId="227" applyFont="1" applyFill="1" applyBorder="1" applyProtection="1"/>
    <xf numFmtId="0" fontId="11" fillId="25" borderId="0" xfId="227" applyFont="1" applyFill="1" applyBorder="1" applyProtection="1"/>
    <xf numFmtId="0" fontId="19" fillId="0" borderId="0" xfId="227" applyFont="1" applyBorder="1" applyProtection="1"/>
    <xf numFmtId="0" fontId="65" fillId="25" borderId="0" xfId="227" applyFont="1" applyFill="1" applyBorder="1" applyProtection="1"/>
    <xf numFmtId="0" fontId="63" fillId="25" borderId="0" xfId="227" applyFont="1" applyFill="1" applyProtection="1"/>
    <xf numFmtId="0" fontId="63" fillId="25" borderId="20" xfId="227" applyFont="1" applyFill="1" applyBorder="1" applyProtection="1"/>
    <xf numFmtId="0" fontId="69" fillId="25" borderId="0" xfId="227" applyFont="1" applyFill="1" applyBorder="1" applyProtection="1"/>
    <xf numFmtId="0" fontId="63" fillId="0" borderId="0" xfId="227" applyFont="1" applyProtection="1">
      <protection locked="0"/>
    </xf>
    <xf numFmtId="0" fontId="22" fillId="0" borderId="0" xfId="227" applyFont="1" applyBorder="1" applyAlignment="1" applyProtection="1"/>
    <xf numFmtId="0" fontId="8" fillId="25" borderId="0" xfId="227" applyFill="1" applyBorder="1" applyAlignment="1" applyProtection="1">
      <alignment vertical="center"/>
    </xf>
    <xf numFmtId="167" fontId="76" fillId="25" borderId="0" xfId="227" applyNumberFormat="1" applyFont="1" applyFill="1" applyBorder="1" applyAlignment="1" applyProtection="1"/>
    <xf numFmtId="167" fontId="76" fillId="26" borderId="0" xfId="227" applyNumberFormat="1" applyFont="1" applyFill="1" applyBorder="1" applyAlignment="1" applyProtection="1"/>
    <xf numFmtId="167" fontId="17" fillId="25" borderId="0" xfId="227" applyNumberFormat="1" applyFont="1" applyFill="1" applyBorder="1" applyAlignment="1" applyProtection="1"/>
    <xf numFmtId="167" fontId="17" fillId="26" borderId="0" xfId="227" applyNumberFormat="1" applyFont="1" applyFill="1" applyBorder="1" applyAlignment="1" applyProtection="1"/>
    <xf numFmtId="0" fontId="47" fillId="25" borderId="0" xfId="227" applyFont="1" applyFill="1" applyProtection="1"/>
    <xf numFmtId="0" fontId="47" fillId="25" borderId="20" xfId="227" applyFont="1" applyFill="1" applyBorder="1" applyProtection="1"/>
    <xf numFmtId="0" fontId="12" fillId="25" borderId="0" xfId="227" applyFont="1" applyFill="1" applyBorder="1" applyProtection="1"/>
    <xf numFmtId="0" fontId="47" fillId="0" borderId="0" xfId="227" applyFont="1" applyProtection="1">
      <protection locked="0"/>
    </xf>
    <xf numFmtId="167" fontId="18" fillId="25" borderId="0" xfId="227" applyNumberFormat="1" applyFont="1" applyFill="1" applyBorder="1" applyAlignment="1" applyProtection="1"/>
    <xf numFmtId="167" fontId="18" fillId="26" borderId="0" xfId="227" applyNumberFormat="1" applyFont="1" applyFill="1" applyBorder="1" applyAlignment="1" applyProtection="1"/>
    <xf numFmtId="167" fontId="18" fillId="26" borderId="0" xfId="227" applyNumberFormat="1" applyFont="1" applyFill="1" applyBorder="1" applyAlignment="1" applyProtection="1">
      <alignment horizontal="right"/>
      <protection locked="0"/>
    </xf>
    <xf numFmtId="0" fontId="67" fillId="25" borderId="20" xfId="227" applyFont="1" applyFill="1" applyBorder="1" applyAlignment="1" applyProtection="1">
      <alignment horizontal="center"/>
    </xf>
    <xf numFmtId="0" fontId="35" fillId="25" borderId="0" xfId="227" applyFont="1" applyFill="1" applyBorder="1" applyProtection="1"/>
    <xf numFmtId="0" fontId="82" fillId="25" borderId="0" xfId="227" applyFont="1" applyFill="1" applyBorder="1" applyAlignment="1" applyProtection="1">
      <alignment horizontal="left" vertical="center"/>
    </xf>
    <xf numFmtId="1" fontId="18" fillId="25" borderId="0" xfId="227" applyNumberFormat="1" applyFont="1" applyFill="1" applyBorder="1" applyAlignment="1" applyProtection="1">
      <alignment horizontal="center"/>
    </xf>
    <xf numFmtId="3" fontId="18" fillId="25" borderId="0" xfId="227" applyNumberFormat="1" applyFont="1" applyFill="1" applyBorder="1" applyAlignment="1" applyProtection="1">
      <alignment horizontal="center"/>
    </xf>
    <xf numFmtId="0" fontId="8" fillId="0" borderId="18" xfId="227" applyFill="1" applyBorder="1" applyProtection="1"/>
    <xf numFmtId="0" fontId="17" fillId="25" borderId="0" xfId="227" applyFont="1" applyFill="1" applyBorder="1" applyAlignment="1" applyProtection="1">
      <alignment horizontal="right"/>
    </xf>
    <xf numFmtId="0" fontId="15" fillId="25" borderId="22" xfId="227" applyFont="1" applyFill="1" applyBorder="1" applyAlignment="1" applyProtection="1">
      <alignment horizontal="left"/>
    </xf>
    <xf numFmtId="0" fontId="22" fillId="25" borderId="22" xfId="227" applyFont="1" applyFill="1" applyBorder="1" applyProtection="1"/>
    <xf numFmtId="0" fontId="47" fillId="25" borderId="22" xfId="227" applyFont="1" applyFill="1" applyBorder="1" applyAlignment="1" applyProtection="1">
      <alignment horizontal="left"/>
    </xf>
    <xf numFmtId="0" fontId="8" fillId="25" borderId="21" xfId="227" applyFill="1" applyBorder="1" applyProtection="1"/>
    <xf numFmtId="0" fontId="8" fillId="25" borderId="19" xfId="227" applyFill="1" applyBorder="1" applyProtection="1"/>
    <xf numFmtId="0" fontId="17" fillId="25" borderId="0" xfId="227" applyFont="1" applyFill="1" applyBorder="1" applyAlignment="1" applyProtection="1">
      <alignment horizontal="center"/>
    </xf>
    <xf numFmtId="0" fontId="8" fillId="25" borderId="0" xfId="227" applyFill="1" applyBorder="1" applyAlignment="1" applyProtection="1">
      <alignment vertical="justify"/>
    </xf>
    <xf numFmtId="0" fontId="11" fillId="25" borderId="19" xfId="227" applyFont="1" applyFill="1" applyBorder="1" applyProtection="1"/>
    <xf numFmtId="0" fontId="64" fillId="25" borderId="0" xfId="227" applyFont="1" applyFill="1" applyBorder="1" applyProtection="1"/>
    <xf numFmtId="0" fontId="65" fillId="25" borderId="19" xfId="227" applyFont="1" applyFill="1" applyBorder="1" applyProtection="1"/>
    <xf numFmtId="0" fontId="9" fillId="25" borderId="0" xfId="227" applyFont="1" applyFill="1" applyBorder="1" applyProtection="1"/>
    <xf numFmtId="0" fontId="19" fillId="25" borderId="0" xfId="227" applyFont="1" applyFill="1" applyProtection="1"/>
    <xf numFmtId="0" fontId="18" fillId="25" borderId="0" xfId="227" applyFont="1" applyFill="1" applyBorder="1" applyProtection="1"/>
    <xf numFmtId="0" fontId="16" fillId="25" borderId="19" xfId="227" applyFont="1" applyFill="1" applyBorder="1" applyProtection="1"/>
    <xf numFmtId="0" fontId="19" fillId="0" borderId="0" xfId="227" applyFont="1" applyProtection="1">
      <protection locked="0"/>
    </xf>
    <xf numFmtId="0" fontId="17" fillId="25" borderId="0" xfId="227" applyFont="1" applyFill="1" applyBorder="1" applyAlignment="1" applyProtection="1">
      <alignment horizontal="left"/>
    </xf>
    <xf numFmtId="0" fontId="12" fillId="25" borderId="19" xfId="227" applyFont="1" applyFill="1" applyBorder="1" applyProtection="1"/>
    <xf numFmtId="165" fontId="18" fillId="25" borderId="0" xfId="227" applyNumberFormat="1" applyFont="1" applyFill="1" applyBorder="1" applyAlignment="1" applyProtection="1">
      <alignment horizontal="center"/>
    </xf>
    <xf numFmtId="165" fontId="9" fillId="25" borderId="0" xfId="227" applyNumberFormat="1" applyFont="1" applyFill="1" applyBorder="1" applyAlignment="1" applyProtection="1">
      <alignment horizontal="center"/>
    </xf>
    <xf numFmtId="0" fontId="62" fillId="25" borderId="0" xfId="227" applyFont="1" applyFill="1" applyBorder="1" applyProtection="1"/>
    <xf numFmtId="167" fontId="76" fillId="26" borderId="0" xfId="227" applyNumberFormat="1" applyFont="1" applyFill="1" applyBorder="1" applyAlignment="1" applyProtection="1">
      <alignment horizontal="right"/>
    </xf>
    <xf numFmtId="0" fontId="17" fillId="27" borderId="0" xfId="40" applyFont="1" applyFill="1" applyBorder="1" applyAlignment="1" applyProtection="1">
      <alignment horizontal="left" indent="1"/>
    </xf>
    <xf numFmtId="167" fontId="17" fillId="26" borderId="0" xfId="227" applyNumberFormat="1" applyFont="1" applyFill="1" applyBorder="1" applyAlignment="1" applyProtection="1">
      <alignment horizontal="right"/>
    </xf>
    <xf numFmtId="0" fontId="19" fillId="25" borderId="0" xfId="227" applyFont="1" applyFill="1" applyBorder="1" applyAlignment="1" applyProtection="1">
      <alignment vertical="center"/>
    </xf>
    <xf numFmtId="167" fontId="18" fillId="26" borderId="0" xfId="227" applyNumberFormat="1" applyFont="1" applyFill="1" applyBorder="1" applyAlignment="1" applyProtection="1">
      <alignment horizontal="right"/>
    </xf>
    <xf numFmtId="169" fontId="61" fillId="25" borderId="0" xfId="227" applyNumberFormat="1" applyFont="1" applyFill="1" applyBorder="1" applyAlignment="1" applyProtection="1">
      <alignment horizontal="center"/>
    </xf>
    <xf numFmtId="165" fontId="116" fillId="25" borderId="0" xfId="227" applyNumberFormat="1" applyFont="1" applyFill="1" applyBorder="1" applyAlignment="1" applyProtection="1">
      <alignment horizontal="center"/>
    </xf>
    <xf numFmtId="165" fontId="22" fillId="25" borderId="0" xfId="227" applyNumberFormat="1" applyFont="1" applyFill="1" applyBorder="1" applyAlignment="1" applyProtection="1">
      <alignment horizontal="right"/>
    </xf>
    <xf numFmtId="0" fontId="47" fillId="25" borderId="0" xfId="227" applyFont="1" applyFill="1" applyBorder="1" applyProtection="1"/>
    <xf numFmtId="0" fontId="20" fillId="30" borderId="19" xfId="227" applyFont="1" applyFill="1" applyBorder="1" applyAlignment="1" applyProtection="1">
      <alignment horizontal="center" vertical="center"/>
    </xf>
    <xf numFmtId="0" fontId="8" fillId="25" borderId="0" xfId="227" applyFill="1" applyBorder="1" applyAlignment="1" applyProtection="1">
      <alignment horizontal="left"/>
    </xf>
    <xf numFmtId="0" fontId="8" fillId="26" borderId="0" xfId="227" applyFill="1" applyProtection="1"/>
    <xf numFmtId="0" fontId="8" fillId="0" borderId="0" xfId="227" applyProtection="1"/>
    <xf numFmtId="0" fontId="15" fillId="25" borderId="23" xfId="227" applyFont="1" applyFill="1" applyBorder="1" applyAlignment="1" applyProtection="1">
      <alignment horizontal="left"/>
    </xf>
    <xf numFmtId="0" fontId="22" fillId="25" borderId="22" xfId="227" applyFont="1" applyFill="1" applyBorder="1" applyAlignment="1" applyProtection="1">
      <alignment horizontal="right"/>
    </xf>
    <xf numFmtId="0" fontId="15" fillId="25" borderId="20" xfId="227" applyFont="1" applyFill="1" applyBorder="1" applyAlignment="1" applyProtection="1">
      <alignment horizontal="left"/>
    </xf>
    <xf numFmtId="0" fontId="22" fillId="0" borderId="0" xfId="227" applyFont="1" applyBorder="1" applyAlignment="1" applyProtection="1">
      <alignment vertical="center"/>
    </xf>
    <xf numFmtId="0" fontId="15" fillId="25" borderId="0" xfId="227" applyFont="1" applyFill="1" applyBorder="1" applyAlignment="1" applyProtection="1">
      <alignment horizontal="left"/>
    </xf>
    <xf numFmtId="0" fontId="47" fillId="25" borderId="0" xfId="227" applyFont="1" applyFill="1" applyBorder="1" applyAlignment="1" applyProtection="1">
      <alignment horizontal="left"/>
    </xf>
    <xf numFmtId="0" fontId="81" fillId="26" borderId="15" xfId="227" applyFont="1" applyFill="1" applyBorder="1" applyAlignment="1" applyProtection="1"/>
    <xf numFmtId="0" fontId="8" fillId="25" borderId="0" xfId="227" applyFill="1" applyBorder="1" applyAlignment="1" applyProtection="1"/>
    <xf numFmtId="0" fontId="17" fillId="25" borderId="0" xfId="227" applyFont="1" applyFill="1" applyBorder="1" applyAlignment="1" applyProtection="1">
      <alignment horizontal="center" vertical="distributed"/>
    </xf>
    <xf numFmtId="0" fontId="29" fillId="25" borderId="0" xfId="227" applyFont="1" applyFill="1" applyProtection="1"/>
    <xf numFmtId="0" fontId="29" fillId="25" borderId="20" xfId="227" applyFont="1" applyFill="1" applyBorder="1" applyProtection="1"/>
    <xf numFmtId="0" fontId="29" fillId="25" borderId="0" xfId="227" applyFont="1" applyFill="1" applyBorder="1" applyProtection="1"/>
    <xf numFmtId="0" fontId="29" fillId="0" borderId="0" xfId="227" applyFont="1" applyProtection="1">
      <protection locked="0"/>
    </xf>
    <xf numFmtId="0" fontId="27" fillId="25" borderId="0" xfId="227" applyFont="1" applyFill="1" applyProtection="1"/>
    <xf numFmtId="0" fontId="27" fillId="0" borderId="0" xfId="227" applyFont="1" applyProtection="1">
      <protection locked="0"/>
    </xf>
    <xf numFmtId="0" fontId="27" fillId="25" borderId="20" xfId="227" applyFont="1" applyFill="1" applyBorder="1" applyProtection="1"/>
    <xf numFmtId="0" fontId="22" fillId="25" borderId="0" xfId="227" applyFont="1" applyFill="1" applyBorder="1" applyAlignment="1" applyProtection="1">
      <alignment horizontal="right"/>
    </xf>
    <xf numFmtId="164" fontId="17" fillId="25" borderId="0" xfId="227" applyNumberFormat="1" applyFont="1" applyFill="1" applyBorder="1" applyAlignment="1" applyProtection="1">
      <alignment horizontal="center"/>
    </xf>
    <xf numFmtId="164" fontId="61" fillId="25" borderId="0" xfId="227" applyNumberFormat="1" applyFont="1" applyFill="1" applyBorder="1" applyAlignment="1" applyProtection="1">
      <alignment horizontal="center"/>
    </xf>
    <xf numFmtId="0" fontId="61" fillId="25" borderId="0" xfId="227" applyFont="1" applyFill="1" applyBorder="1" applyAlignment="1" applyProtection="1">
      <alignment horizontal="left"/>
    </xf>
    <xf numFmtId="1" fontId="17" fillId="25" borderId="0" xfId="227" applyNumberFormat="1" applyFont="1" applyFill="1" applyBorder="1" applyAlignment="1" applyProtection="1">
      <alignment horizontal="center"/>
    </xf>
    <xf numFmtId="0" fontId="30" fillId="25" borderId="20" xfId="227" applyFont="1" applyFill="1" applyBorder="1" applyProtection="1"/>
    <xf numFmtId="0" fontId="117" fillId="25" borderId="0" xfId="227" applyFont="1" applyFill="1" applyProtection="1"/>
    <xf numFmtId="164" fontId="68" fillId="25" borderId="0" xfId="227" applyNumberFormat="1" applyFont="1" applyFill="1" applyBorder="1" applyAlignment="1" applyProtection="1">
      <alignment horizontal="center"/>
    </xf>
    <xf numFmtId="0" fontId="117" fillId="0" borderId="0" xfId="227" applyFont="1" applyProtection="1">
      <protection locked="0"/>
    </xf>
    <xf numFmtId="0" fontId="20" fillId="30" borderId="20" xfId="227" applyFont="1" applyFill="1" applyBorder="1" applyAlignment="1" applyProtection="1">
      <alignment horizontal="center" vertical="center"/>
    </xf>
    <xf numFmtId="1" fontId="17" fillId="25" borderId="13" xfId="0" applyNumberFormat="1" applyFont="1" applyFill="1" applyBorder="1" applyAlignment="1"/>
    <xf numFmtId="0" fontId="17" fillId="26" borderId="13" xfId="70" applyFont="1" applyFill="1" applyBorder="1" applyAlignment="1">
      <alignment horizontal="center" wrapText="1"/>
    </xf>
    <xf numFmtId="0" fontId="17" fillId="25" borderId="13" xfId="70" applyFont="1" applyFill="1" applyBorder="1" applyAlignment="1">
      <alignment horizontal="center"/>
    </xf>
    <xf numFmtId="3" fontId="44" fillId="26" borderId="0" xfId="40" applyNumberFormat="1" applyFont="1" applyFill="1" applyBorder="1" applyAlignment="1">
      <alignment horizontal="right" wrapText="1"/>
    </xf>
    <xf numFmtId="0" fontId="17" fillId="25" borderId="13" xfId="70" applyFont="1" applyFill="1" applyBorder="1" applyAlignment="1"/>
    <xf numFmtId="0" fontId="119" fillId="26" borderId="13" xfId="0" applyFont="1" applyFill="1" applyBorder="1" applyAlignment="1">
      <alignment horizontal="center" wrapText="1"/>
    </xf>
    <xf numFmtId="0" fontId="17" fillId="26" borderId="13" xfId="70" applyFont="1" applyFill="1" applyBorder="1" applyAlignment="1">
      <alignment horizontal="center" wrapText="1"/>
    </xf>
    <xf numFmtId="0" fontId="76" fillId="25" borderId="0" xfId="78" applyFont="1" applyFill="1" applyBorder="1" applyAlignment="1">
      <alignment horizontal="left" vertical="center"/>
    </xf>
    <xf numFmtId="0" fontId="15" fillId="25" borderId="22" xfId="62" applyFont="1" applyFill="1" applyBorder="1" applyAlignment="1">
      <alignment horizontal="left"/>
    </xf>
    <xf numFmtId="3" fontId="76" fillId="24" borderId="0" xfId="40" applyNumberFormat="1" applyFont="1" applyFill="1" applyBorder="1" applyAlignment="1">
      <alignment horizontal="left" vertical="center" wrapText="1"/>
    </xf>
    <xf numFmtId="0" fontId="17" fillId="25" borderId="12" xfId="78" applyFont="1" applyFill="1" applyBorder="1" applyAlignment="1">
      <alignment horizontal="center" vertical="center"/>
    </xf>
    <xf numFmtId="0" fontId="8" fillId="26" borderId="0" xfId="63" applyFill="1" applyAlignment="1"/>
    <xf numFmtId="0" fontId="8" fillId="0" borderId="0" xfId="63" applyAlignment="1">
      <alignment horizontal="right"/>
    </xf>
    <xf numFmtId="0" fontId="8" fillId="0" borderId="0" xfId="63" applyAlignment="1">
      <alignment horizontal="left"/>
    </xf>
    <xf numFmtId="0" fontId="22" fillId="25" borderId="48" xfId="63" applyFont="1" applyFill="1" applyBorder="1" applyAlignment="1">
      <alignment horizontal="right"/>
    </xf>
    <xf numFmtId="0" fontId="8" fillId="25" borderId="0" xfId="63" applyFont="1" applyFill="1" applyAlignment="1">
      <alignment vertical="center"/>
    </xf>
    <xf numFmtId="0" fontId="8" fillId="25" borderId="0" xfId="63" applyFont="1" applyFill="1" applyBorder="1" applyAlignment="1">
      <alignment vertical="center"/>
    </xf>
    <xf numFmtId="0" fontId="8" fillId="26" borderId="0" xfId="63" applyFont="1" applyFill="1" applyAlignment="1">
      <alignment vertical="center"/>
    </xf>
    <xf numFmtId="0" fontId="8" fillId="0" borderId="0" xfId="63" applyFont="1" applyAlignment="1">
      <alignment vertical="center"/>
    </xf>
    <xf numFmtId="0" fontId="8" fillId="0" borderId="0" xfId="63" applyFont="1" applyAlignment="1">
      <alignment horizontal="right" vertical="center"/>
    </xf>
    <xf numFmtId="0" fontId="8" fillId="0" borderId="0" xfId="63" applyFont="1" applyAlignment="1">
      <alignment horizontal="left" vertical="center"/>
    </xf>
    <xf numFmtId="0" fontId="8" fillId="25" borderId="0" xfId="63" applyFont="1" applyFill="1"/>
    <xf numFmtId="0" fontId="16" fillId="25" borderId="0" xfId="63" applyFont="1" applyFill="1" applyBorder="1"/>
    <xf numFmtId="0" fontId="8" fillId="26" borderId="0" xfId="63" applyFont="1" applyFill="1"/>
    <xf numFmtId="0" fontId="8" fillId="0" borderId="0" xfId="63" applyFont="1"/>
    <xf numFmtId="0" fontId="8" fillId="0" borderId="0" xfId="63" applyFont="1" applyAlignment="1">
      <alignment horizontal="right"/>
    </xf>
    <xf numFmtId="0" fontId="8" fillId="0" borderId="0" xfId="63" applyFont="1" applyAlignment="1">
      <alignment horizontal="left"/>
    </xf>
    <xf numFmtId="0" fontId="16" fillId="26" borderId="0" xfId="63" applyFont="1" applyFill="1" applyBorder="1"/>
    <xf numFmtId="1" fontId="17" fillId="26" borderId="12" xfId="63" applyNumberFormat="1" applyFont="1" applyFill="1" applyBorder="1" applyAlignment="1">
      <alignment horizontal="center" vertical="center"/>
    </xf>
    <xf numFmtId="0" fontId="17" fillId="26" borderId="10" xfId="63" applyFont="1" applyFill="1" applyBorder="1" applyAlignment="1"/>
    <xf numFmtId="0" fontId="17" fillId="26" borderId="49" xfId="63" applyFont="1" applyFill="1" applyBorder="1" applyAlignment="1"/>
    <xf numFmtId="0" fontId="12" fillId="26" borderId="0" xfId="63" applyFont="1" applyFill="1" applyBorder="1"/>
    <xf numFmtId="0" fontId="12" fillId="25" borderId="0" xfId="63" applyFont="1" applyFill="1" applyBorder="1"/>
    <xf numFmtId="0" fontId="77" fillId="25" borderId="0" xfId="63" applyFont="1" applyFill="1"/>
    <xf numFmtId="0" fontId="77" fillId="25" borderId="0" xfId="63" applyFont="1" applyFill="1" applyBorder="1"/>
    <xf numFmtId="0" fontId="76" fillId="24" borderId="0" xfId="66" applyFont="1" applyFill="1" applyBorder="1" applyAlignment="1">
      <alignment horizontal="left"/>
    </xf>
    <xf numFmtId="0" fontId="76" fillId="27" borderId="0" xfId="40" applyFont="1" applyFill="1" applyBorder="1" applyAlignment="1"/>
    <xf numFmtId="3" fontId="76" fillId="27" borderId="0" xfId="40" applyNumberFormat="1" applyFont="1" applyFill="1" applyBorder="1" applyAlignment="1">
      <alignment horizontal="right" wrapText="1"/>
    </xf>
    <xf numFmtId="0" fontId="84" fillId="25" borderId="19" xfId="63" applyFont="1" applyFill="1" applyBorder="1" applyAlignment="1">
      <alignment horizontal="right" vertical="center"/>
    </xf>
    <xf numFmtId="0" fontId="77" fillId="26" borderId="0" xfId="63" applyFont="1" applyFill="1"/>
    <xf numFmtId="0" fontId="77" fillId="0" borderId="0" xfId="63" applyFont="1" applyAlignment="1"/>
    <xf numFmtId="3" fontId="77" fillId="0" borderId="0" xfId="63" applyNumberFormat="1" applyFont="1" applyAlignment="1">
      <alignment horizontal="right"/>
    </xf>
    <xf numFmtId="0" fontId="77" fillId="0" borderId="0" xfId="63" applyFont="1" applyAlignment="1">
      <alignment horizontal="right"/>
    </xf>
    <xf numFmtId="0" fontId="77" fillId="0" borderId="0" xfId="63" applyFont="1" applyAlignment="1">
      <alignment horizontal="left"/>
    </xf>
    <xf numFmtId="0" fontId="77" fillId="0" borderId="0" xfId="63" applyFont="1"/>
    <xf numFmtId="0" fontId="84" fillId="25" borderId="19" xfId="63" applyFont="1" applyFill="1" applyBorder="1"/>
    <xf numFmtId="0" fontId="8" fillId="0" borderId="0" xfId="316"/>
    <xf numFmtId="0" fontId="77" fillId="25" borderId="0" xfId="63" applyFont="1" applyFill="1" applyAlignment="1"/>
    <xf numFmtId="0" fontId="77" fillId="25" borderId="0" xfId="63" applyFont="1" applyFill="1" applyBorder="1" applyAlignment="1"/>
    <xf numFmtId="4" fontId="76" fillId="27" borderId="0" xfId="40" applyNumberFormat="1" applyFont="1" applyFill="1" applyBorder="1" applyAlignment="1">
      <alignment horizontal="right" wrapText="1"/>
    </xf>
    <xf numFmtId="0" fontId="84" fillId="25" borderId="19" xfId="63" applyFont="1" applyFill="1" applyBorder="1" applyAlignment="1"/>
    <xf numFmtId="0" fontId="77" fillId="26" borderId="0" xfId="63" applyFont="1" applyFill="1" applyAlignment="1"/>
    <xf numFmtId="0" fontId="8" fillId="0" borderId="0" xfId="316" applyAlignment="1"/>
    <xf numFmtId="0" fontId="76" fillId="27" borderId="0" xfId="66" applyFont="1" applyFill="1" applyBorder="1" applyAlignment="1">
      <alignment horizontal="left" indent="1"/>
    </xf>
    <xf numFmtId="167" fontId="77" fillId="0" borderId="0" xfId="63" applyNumberFormat="1" applyFont="1" applyAlignment="1">
      <alignment horizontal="right"/>
    </xf>
    <xf numFmtId="0" fontId="79" fillId="27" borderId="0" xfId="66" applyFont="1" applyFill="1" applyBorder="1" applyAlignment="1">
      <alignment horizontal="left" indent="4"/>
    </xf>
    <xf numFmtId="0" fontId="76" fillId="27" borderId="0" xfId="66" applyFont="1" applyFill="1" applyBorder="1" applyAlignment="1">
      <alignment horizontal="left"/>
    </xf>
    <xf numFmtId="4" fontId="76" fillId="27" borderId="0" xfId="40" applyNumberFormat="1" applyFont="1" applyFill="1" applyBorder="1" applyAlignment="1">
      <alignment horizontal="right" vertical="center" wrapText="1"/>
    </xf>
    <xf numFmtId="167" fontId="77" fillId="0" borderId="0" xfId="63" applyNumberFormat="1" applyFont="1" applyAlignment="1">
      <alignment horizontal="right" vertical="center"/>
    </xf>
    <xf numFmtId="0" fontId="76" fillId="24" borderId="0" xfId="66" applyFont="1" applyFill="1" applyBorder="1" applyAlignment="1">
      <alignment horizontal="left" vertical="top"/>
    </xf>
    <xf numFmtId="0" fontId="76" fillId="27" borderId="0" xfId="40" applyFont="1" applyFill="1" applyBorder="1" applyAlignment="1">
      <alignment horizontal="left" indent="1"/>
    </xf>
    <xf numFmtId="0" fontId="76" fillId="27" borderId="0" xfId="40" applyFont="1" applyFill="1" applyBorder="1"/>
    <xf numFmtId="4" fontId="86" fillId="27" borderId="0" xfId="40" applyNumberFormat="1" applyFont="1" applyFill="1" applyBorder="1" applyAlignment="1">
      <alignment horizontal="right" wrapText="1"/>
    </xf>
    <xf numFmtId="1" fontId="18" fillId="26" borderId="0" xfId="63" applyNumberFormat="1" applyFont="1" applyFill="1" applyBorder="1" applyAlignment="1">
      <alignment horizontal="center" vertical="center" wrapText="1"/>
    </xf>
    <xf numFmtId="0" fontId="18" fillId="0" borderId="0" xfId="63" applyFont="1" applyFill="1" applyBorder="1" applyAlignment="1">
      <alignment horizontal="center" vertical="center" wrapText="1"/>
    </xf>
    <xf numFmtId="0" fontId="145" fillId="28" borderId="0" xfId="63" applyFont="1" applyFill="1" applyBorder="1" applyAlignment="1">
      <alignment horizontal="center" vertical="center"/>
    </xf>
    <xf numFmtId="0" fontId="18" fillId="0" borderId="0" xfId="63" applyFont="1" applyFill="1" applyBorder="1" applyAlignment="1">
      <alignment horizontal="right" wrapText="1"/>
    </xf>
    <xf numFmtId="1" fontId="17" fillId="26" borderId="52" xfId="63" applyNumberFormat="1" applyFont="1" applyFill="1" applyBorder="1" applyAlignment="1">
      <alignment horizontal="center" vertical="center"/>
    </xf>
    <xf numFmtId="1" fontId="17" fillId="26" borderId="52" xfId="63" applyNumberFormat="1" applyFont="1" applyFill="1" applyBorder="1" applyAlignment="1">
      <alignment horizontal="right" vertical="center"/>
    </xf>
    <xf numFmtId="1" fontId="17" fillId="26" borderId="52" xfId="63" applyNumberFormat="1" applyFont="1" applyFill="1" applyBorder="1" applyAlignment="1">
      <alignment horizontal="center" vertical="center" wrapText="1"/>
    </xf>
    <xf numFmtId="0" fontId="24" fillId="0" borderId="0" xfId="63" applyFont="1" applyFill="1" applyBorder="1" applyAlignment="1">
      <alignment horizontal="center" wrapText="1"/>
    </xf>
    <xf numFmtId="1" fontId="17" fillId="26" borderId="0" xfId="63" applyNumberFormat="1" applyFont="1" applyFill="1" applyBorder="1" applyAlignment="1">
      <alignment horizontal="center" vertical="center"/>
    </xf>
    <xf numFmtId="1" fontId="17" fillId="26" borderId="0" xfId="63" applyNumberFormat="1" applyFont="1" applyFill="1" applyBorder="1" applyAlignment="1">
      <alignment horizontal="right" vertical="center"/>
    </xf>
    <xf numFmtId="1" fontId="17" fillId="26" borderId="0" xfId="63" applyNumberFormat="1" applyFont="1" applyFill="1" applyBorder="1" applyAlignment="1">
      <alignment horizontal="center" vertical="center" wrapText="1"/>
    </xf>
    <xf numFmtId="0" fontId="46" fillId="25" borderId="0" xfId="63" applyFont="1" applyFill="1" applyBorder="1" applyAlignment="1">
      <alignment horizontal="right" wrapText="1"/>
    </xf>
    <xf numFmtId="0" fontId="76" fillId="25" borderId="0" xfId="63" applyFont="1" applyFill="1" applyBorder="1" applyAlignment="1">
      <alignment horizontal="left"/>
    </xf>
    <xf numFmtId="0" fontId="24" fillId="25" borderId="0" xfId="70" applyFont="1" applyFill="1" applyBorder="1" applyAlignment="1">
      <alignment horizontal="right"/>
    </xf>
    <xf numFmtId="3" fontId="76" fillId="25" borderId="0" xfId="63" applyNumberFormat="1" applyFont="1" applyFill="1" applyBorder="1" applyAlignment="1">
      <alignment horizontal="right"/>
    </xf>
    <xf numFmtId="1" fontId="18" fillId="26" borderId="0" xfId="63" applyNumberFormat="1" applyFont="1" applyFill="1" applyBorder="1" applyAlignment="1">
      <alignment horizontal="right" wrapText="1"/>
    </xf>
    <xf numFmtId="0" fontId="18" fillId="0" borderId="0" xfId="63" applyFont="1" applyBorder="1" applyAlignment="1">
      <alignment horizontal="right" wrapText="1"/>
    </xf>
    <xf numFmtId="0" fontId="17" fillId="26" borderId="0" xfId="63" applyFont="1" applyFill="1" applyBorder="1" applyAlignment="1">
      <alignment horizontal="center" vertical="center" wrapText="1"/>
    </xf>
    <xf numFmtId="0" fontId="24" fillId="25" borderId="0" xfId="63" applyFont="1" applyFill="1" applyBorder="1" applyAlignment="1">
      <alignment horizontal="center" wrapText="1"/>
    </xf>
    <xf numFmtId="3" fontId="9" fillId="25" borderId="0" xfId="63" applyNumberFormat="1" applyFont="1" applyFill="1" applyBorder="1" applyAlignment="1">
      <alignment horizontal="right"/>
    </xf>
    <xf numFmtId="1" fontId="24" fillId="26" borderId="0" xfId="63" applyNumberFormat="1" applyFont="1" applyFill="1" applyBorder="1" applyAlignment="1">
      <alignment horizontal="center" wrapText="1"/>
    </xf>
    <xf numFmtId="0" fontId="24" fillId="0" borderId="0" xfId="63" applyFont="1" applyBorder="1" applyAlignment="1">
      <alignment horizontal="center" wrapText="1"/>
    </xf>
    <xf numFmtId="0" fontId="24" fillId="0" borderId="0" xfId="63" applyFont="1" applyBorder="1" applyAlignment="1">
      <alignment horizontal="right" wrapText="1"/>
    </xf>
    <xf numFmtId="1" fontId="17" fillId="0" borderId="0" xfId="63" applyNumberFormat="1" applyFont="1" applyFill="1" applyBorder="1" applyAlignment="1">
      <alignment horizontal="center" vertical="center" wrapText="1"/>
    </xf>
    <xf numFmtId="0" fontId="17" fillId="0" borderId="0" xfId="63" applyFont="1" applyFill="1" applyBorder="1" applyAlignment="1">
      <alignment horizontal="center" vertical="center" wrapText="1"/>
    </xf>
    <xf numFmtId="179" fontId="9" fillId="25" borderId="0" xfId="63" applyNumberFormat="1" applyFont="1" applyFill="1" applyBorder="1" applyAlignment="1">
      <alignment horizontal="right"/>
    </xf>
    <xf numFmtId="0" fontId="17" fillId="0" borderId="0" xfId="63" applyFont="1" applyBorder="1" applyAlignment="1">
      <alignment horizontal="right" vertical="center" wrapText="1"/>
    </xf>
    <xf numFmtId="1" fontId="46" fillId="26" borderId="0" xfId="63" applyNumberFormat="1" applyFont="1" applyFill="1" applyBorder="1" applyAlignment="1">
      <alignment horizontal="center" vertical="center" wrapText="1"/>
    </xf>
    <xf numFmtId="0" fontId="9" fillId="25" borderId="0" xfId="63" applyFont="1" applyFill="1" applyBorder="1" applyAlignment="1">
      <alignment vertical="top" wrapText="1"/>
    </xf>
    <xf numFmtId="0" fontId="9" fillId="25" borderId="0" xfId="63" applyFont="1" applyFill="1" applyBorder="1" applyAlignment="1">
      <alignment horizontal="right" vertical="top" wrapText="1" indent="1"/>
    </xf>
    <xf numFmtId="0" fontId="9" fillId="25" borderId="0" xfId="63" applyFont="1" applyFill="1" applyBorder="1" applyAlignment="1">
      <alignment horizontal="right" vertical="top" wrapText="1"/>
    </xf>
    <xf numFmtId="165" fontId="76" fillId="25" borderId="0" xfId="63" applyNumberFormat="1" applyFont="1" applyFill="1" applyBorder="1" applyAlignment="1">
      <alignment vertical="top" wrapText="1"/>
    </xf>
    <xf numFmtId="165" fontId="76" fillId="0" borderId="0" xfId="63" applyNumberFormat="1" applyFont="1" applyFill="1" applyBorder="1" applyAlignment="1">
      <alignment vertical="top" wrapText="1"/>
    </xf>
    <xf numFmtId="184" fontId="9" fillId="26" borderId="0" xfId="63" applyNumberFormat="1" applyFont="1" applyFill="1" applyBorder="1" applyAlignment="1">
      <alignment vertical="top" wrapText="1"/>
    </xf>
    <xf numFmtId="1" fontId="17" fillId="0" borderId="0" xfId="63" applyNumberFormat="1" applyFont="1" applyBorder="1" applyAlignment="1">
      <alignment horizontal="center" vertical="center" wrapText="1"/>
    </xf>
    <xf numFmtId="1" fontId="17" fillId="0" borderId="0" xfId="63" applyNumberFormat="1" applyFont="1" applyBorder="1" applyAlignment="1">
      <alignment horizontal="right" vertical="center" wrapText="1"/>
    </xf>
    <xf numFmtId="1" fontId="18" fillId="0" borderId="0" xfId="63" applyNumberFormat="1" applyFont="1" applyBorder="1" applyAlignment="1">
      <alignment horizontal="right" vertical="center" wrapText="1"/>
    </xf>
    <xf numFmtId="1" fontId="18" fillId="0" borderId="0" xfId="63" applyNumberFormat="1" applyFont="1" applyBorder="1" applyAlignment="1">
      <alignment horizontal="left" vertical="center" wrapText="1"/>
    </xf>
    <xf numFmtId="0" fontId="17" fillId="0" borderId="0" xfId="63" applyFont="1" applyBorder="1" applyAlignment="1">
      <alignment horizontal="left" vertical="center" wrapText="1"/>
    </xf>
    <xf numFmtId="0" fontId="149" fillId="0" borderId="0" xfId="227" applyNumberFormat="1" applyFont="1" applyFill="1" applyBorder="1" applyAlignment="1" applyProtection="1"/>
    <xf numFmtId="0" fontId="149" fillId="0" borderId="0" xfId="227" applyNumberFormat="1" applyFont="1" applyFill="1" applyBorder="1" applyAlignment="1" applyProtection="1">
      <alignment wrapText="1"/>
    </xf>
    <xf numFmtId="184" fontId="148" fillId="48" borderId="0" xfId="63" applyNumberFormat="1" applyFont="1" applyFill="1" applyBorder="1" applyAlignment="1">
      <alignment vertical="top" wrapText="1"/>
    </xf>
    <xf numFmtId="0" fontId="47" fillId="26" borderId="0" xfId="63" applyFont="1" applyFill="1" applyBorder="1"/>
    <xf numFmtId="3" fontId="86" fillId="25" borderId="0" xfId="63" applyNumberFormat="1" applyFont="1" applyFill="1" applyBorder="1" applyAlignment="1">
      <alignment horizontal="right"/>
    </xf>
    <xf numFmtId="3" fontId="86" fillId="25" borderId="0" xfId="63" applyNumberFormat="1" applyFont="1" applyFill="1" applyBorder="1" applyAlignment="1">
      <alignment horizontal="right" indent="1"/>
    </xf>
    <xf numFmtId="0" fontId="17" fillId="26" borderId="0" xfId="70" applyFont="1" applyFill="1" applyBorder="1" applyAlignment="1">
      <alignment horizontal="center" vertical="center"/>
    </xf>
    <xf numFmtId="0" fontId="47" fillId="26" borderId="0" xfId="70" applyFont="1" applyFill="1" applyBorder="1" applyAlignment="1">
      <alignment vertical="center"/>
    </xf>
    <xf numFmtId="0" fontId="86" fillId="26" borderId="0" xfId="63" applyFont="1" applyFill="1" applyBorder="1" applyAlignment="1">
      <alignment horizontal="left" vertical="center" wrapText="1"/>
    </xf>
    <xf numFmtId="3" fontId="92" fillId="31" borderId="0" xfId="63" applyNumberFormat="1" applyFont="1" applyFill="1" applyBorder="1" applyAlignment="1">
      <alignment horizontal="center" vertical="center"/>
    </xf>
    <xf numFmtId="3" fontId="150" fillId="48" borderId="0" xfId="63" applyNumberFormat="1" applyFont="1" applyFill="1" applyBorder="1" applyAlignment="1">
      <alignment vertical="center"/>
    </xf>
    <xf numFmtId="0" fontId="86" fillId="48" borderId="0" xfId="63" applyFont="1" applyFill="1" applyBorder="1" applyAlignment="1">
      <alignment horizontal="left" vertical="center" wrapText="1"/>
    </xf>
    <xf numFmtId="0" fontId="12" fillId="25" borderId="19" xfId="63" applyFont="1" applyFill="1" applyBorder="1" applyAlignment="1">
      <alignment vertical="center"/>
    </xf>
    <xf numFmtId="1" fontId="17" fillId="0" borderId="0" xfId="70" applyNumberFormat="1" applyFont="1" applyBorder="1" applyAlignment="1">
      <alignment horizontal="center" vertical="center"/>
    </xf>
    <xf numFmtId="0" fontId="17" fillId="0" borderId="0" xfId="70" applyFont="1" applyBorder="1" applyAlignment="1">
      <alignment horizontal="right" vertical="center"/>
    </xf>
    <xf numFmtId="0" fontId="17" fillId="0" borderId="0" xfId="70" applyFont="1" applyBorder="1" applyAlignment="1">
      <alignment horizontal="left" vertical="center"/>
    </xf>
    <xf numFmtId="0" fontId="48" fillId="27" borderId="0" xfId="66" applyFont="1" applyFill="1" applyBorder="1" applyAlignment="1">
      <alignment horizontal="left"/>
    </xf>
    <xf numFmtId="0" fontId="89" fillId="25" borderId="0" xfId="63" applyFont="1" applyFill="1" applyBorder="1" applyAlignment="1"/>
    <xf numFmtId="0" fontId="151" fillId="25" borderId="0" xfId="68" applyFont="1" applyFill="1" applyBorder="1" applyAlignment="1" applyProtection="1"/>
    <xf numFmtId="3" fontId="86" fillId="25" borderId="0" xfId="63" applyNumberFormat="1" applyFont="1" applyFill="1" applyBorder="1" applyAlignment="1"/>
    <xf numFmtId="0" fontId="22" fillId="25" borderId="0" xfId="63" applyFont="1" applyFill="1" applyBorder="1" applyAlignment="1">
      <alignment horizontal="left" vertical="center"/>
    </xf>
    <xf numFmtId="0" fontId="46" fillId="26" borderId="0" xfId="70" applyFont="1" applyFill="1" applyBorder="1" applyAlignment="1"/>
    <xf numFmtId="3" fontId="86" fillId="25" borderId="0" xfId="63" applyNumberFormat="1" applyFont="1" applyFill="1" applyBorder="1" applyAlignment="1">
      <alignment horizontal="right" indent="3"/>
    </xf>
    <xf numFmtId="0" fontId="9" fillId="26" borderId="0" xfId="63" applyFont="1" applyFill="1" applyAlignment="1"/>
    <xf numFmtId="0" fontId="18" fillId="36" borderId="0" xfId="62" applyFont="1" applyFill="1" applyBorder="1" applyAlignment="1">
      <alignment vertical="center" wrapText="1"/>
    </xf>
    <xf numFmtId="0" fontId="18" fillId="36" borderId="0" xfId="62" applyFont="1" applyFill="1" applyBorder="1" applyAlignment="1"/>
    <xf numFmtId="0" fontId="18" fillId="36" borderId="0" xfId="62" applyFont="1" applyFill="1" applyBorder="1" applyAlignment="1">
      <alignment vertical="center"/>
    </xf>
    <xf numFmtId="164" fontId="18" fillId="36" borderId="0" xfId="40" applyNumberFormat="1" applyFont="1" applyFill="1" applyBorder="1" applyAlignment="1">
      <alignment horizontal="justify" vertical="center" wrapText="1"/>
    </xf>
    <xf numFmtId="164" fontId="34" fillId="36" borderId="67" xfId="40" applyNumberFormat="1" applyFont="1" applyFill="1" applyBorder="1" applyAlignment="1">
      <alignment horizontal="left" vertical="center" wrapText="1"/>
    </xf>
    <xf numFmtId="164" fontId="34" fillId="36" borderId="0" xfId="40" applyNumberFormat="1" applyFont="1" applyFill="1" applyBorder="1" applyAlignment="1">
      <alignment horizontal="left" vertical="center" wrapText="1"/>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18" fillId="36" borderId="0" xfId="40" applyNumberFormat="1" applyFont="1" applyFill="1" applyBorder="1" applyAlignment="1">
      <alignment horizontal="justify" wrapText="1"/>
    </xf>
    <xf numFmtId="164" fontId="34" fillId="36" borderId="60" xfId="40" applyNumberFormat="1" applyFont="1" applyFill="1" applyBorder="1" applyAlignment="1">
      <alignment horizontal="left" vertical="center" wrapText="1"/>
    </xf>
    <xf numFmtId="164" fontId="118" fillId="37" borderId="0" xfId="40" applyNumberFormat="1" applyFont="1" applyFill="1" applyBorder="1" applyAlignment="1">
      <alignment horizontal="justify" vertical="center" readingOrder="1"/>
    </xf>
    <xf numFmtId="0" fontId="93" fillId="32" borderId="0" xfId="62" applyFont="1" applyFill="1" applyBorder="1" applyAlignment="1">
      <alignment horizontal="left" wrapText="1"/>
    </xf>
    <xf numFmtId="164" fontId="34" fillId="36" borderId="61" xfId="40" applyNumberFormat="1" applyFont="1" applyFill="1" applyBorder="1" applyAlignment="1">
      <alignment horizontal="left" vertical="center" wrapText="1"/>
    </xf>
    <xf numFmtId="0" fontId="49" fillId="36" borderId="0" xfId="62" applyFont="1" applyFill="1" applyAlignment="1">
      <alignment horizontal="center" vertical="center"/>
    </xf>
    <xf numFmtId="173" fontId="18" fillId="25" borderId="0" xfId="0" applyNumberFormat="1" applyFont="1" applyFill="1" applyBorder="1" applyAlignment="1">
      <alignment horizontal="left"/>
    </xf>
    <xf numFmtId="164" fontId="23" fillId="27" borderId="0" xfId="40" applyNumberFormat="1" applyFont="1" applyFill="1" applyBorder="1" applyAlignment="1">
      <alignment horizontal="left" wrapText="1"/>
    </xf>
    <xf numFmtId="164" fontId="23" fillId="24" borderId="0" xfId="40" applyNumberFormat="1" applyFont="1" applyFill="1" applyBorder="1" applyAlignment="1">
      <alignment wrapText="1"/>
    </xf>
    <xf numFmtId="164" fontId="29" fillId="24" borderId="0" xfId="40" applyNumberFormat="1" applyFont="1" applyFill="1" applyBorder="1" applyAlignment="1">
      <alignment horizontal="left" wrapText="1"/>
    </xf>
    <xf numFmtId="164" fontId="17" fillId="24" borderId="0" xfId="40" applyNumberFormat="1" applyFont="1" applyFill="1" applyBorder="1" applyAlignment="1">
      <alignment horizontal="left" wrapText="1"/>
    </xf>
    <xf numFmtId="164" fontId="18" fillId="24" borderId="0" xfId="40" applyNumberFormat="1" applyFont="1" applyFill="1" applyBorder="1" applyAlignment="1">
      <alignment wrapText="1"/>
    </xf>
    <xf numFmtId="164" fontId="18" fillId="27" borderId="0" xfId="40" applyNumberFormat="1" applyFont="1" applyFill="1" applyBorder="1" applyAlignment="1">
      <alignment wrapText="1"/>
    </xf>
    <xf numFmtId="0" fontId="16" fillId="25" borderId="0" xfId="0" applyFont="1" applyFill="1" applyBorder="1" applyAlignment="1">
      <alignment horizontal="justify" vertical="top" wrapText="1"/>
    </xf>
    <xf numFmtId="0" fontId="25" fillId="25" borderId="0" xfId="0" applyFont="1" applyFill="1" applyBorder="1" applyAlignment="1">
      <alignment horizontal="justify" vertical="top" wrapText="1"/>
    </xf>
    <xf numFmtId="0" fontId="23" fillId="25" borderId="18" xfId="0" applyFont="1" applyFill="1" applyBorder="1" applyAlignment="1">
      <alignment horizontal="right" indent="6"/>
    </xf>
    <xf numFmtId="0" fontId="17" fillId="25" borderId="0" xfId="0" applyFont="1" applyFill="1" applyBorder="1" applyAlignment="1"/>
    <xf numFmtId="0" fontId="23" fillId="25" borderId="0" xfId="0" applyFont="1" applyFill="1" applyBorder="1" applyAlignment="1"/>
    <xf numFmtId="172" fontId="18" fillId="24" borderId="0" xfId="40" applyNumberFormat="1" applyFont="1" applyFill="1" applyBorder="1" applyAlignment="1">
      <alignment horizontal="left" wrapText="1"/>
    </xf>
    <xf numFmtId="172" fontId="28" fillId="24" borderId="0" xfId="40" applyNumberFormat="1" applyFont="1" applyFill="1" applyBorder="1" applyAlignment="1">
      <alignment horizontal="left" wrapText="1"/>
    </xf>
    <xf numFmtId="0" fontId="15" fillId="25" borderId="0" xfId="0" applyFont="1" applyFill="1" applyBorder="1" applyAlignment="1"/>
    <xf numFmtId="173" fontId="18" fillId="25" borderId="0" xfId="0" applyNumberFormat="1" applyFont="1" applyFill="1" applyBorder="1" applyAlignment="1">
      <alignment horizontal="right"/>
    </xf>
    <xf numFmtId="173" fontId="18" fillId="25" borderId="19" xfId="0" applyNumberFormat="1" applyFont="1" applyFill="1" applyBorder="1" applyAlignment="1">
      <alignment horizontal="right"/>
    </xf>
    <xf numFmtId="0" fontId="17" fillId="26" borderId="0" xfId="0" applyFont="1" applyFill="1" applyBorder="1" applyAlignment="1">
      <alignment horizontal="justify" vertical="center" wrapText="1" readingOrder="1"/>
    </xf>
    <xf numFmtId="164" fontId="122" fillId="24" borderId="20" xfId="40" applyNumberFormat="1" applyFont="1" applyFill="1" applyBorder="1" applyAlignment="1">
      <alignment horizontal="justify" readingOrder="1"/>
    </xf>
    <xf numFmtId="164" fontId="122" fillId="24" borderId="0" xfId="40" applyNumberFormat="1" applyFont="1" applyFill="1" applyBorder="1" applyAlignment="1">
      <alignment horizontal="justify" readingOrder="1"/>
    </xf>
    <xf numFmtId="0" fontId="17" fillId="25" borderId="0" xfId="0" applyFont="1" applyFill="1" applyBorder="1" applyAlignment="1">
      <alignment horizontal="justify" vertical="center" readingOrder="1"/>
    </xf>
    <xf numFmtId="0" fontId="17" fillId="25" borderId="0" xfId="0" applyFont="1" applyFill="1" applyBorder="1" applyAlignment="1">
      <alignment horizontal="justify" vertical="center" wrapText="1" readingOrder="1"/>
    </xf>
    <xf numFmtId="0" fontId="18" fillId="25" borderId="0" xfId="0" applyFont="1" applyFill="1" applyBorder="1" applyAlignment="1">
      <alignment horizontal="justify" vertical="center" readingOrder="1"/>
    </xf>
    <xf numFmtId="0" fontId="17" fillId="25" borderId="18" xfId="0" applyFont="1" applyFill="1" applyBorder="1" applyAlignment="1">
      <alignment horizontal="left" indent="5" readingOrder="1"/>
    </xf>
    <xf numFmtId="0" fontId="23" fillId="25" borderId="18" xfId="0" applyFont="1" applyFill="1" applyBorder="1" applyAlignment="1">
      <alignment horizontal="left" indent="5" readingOrder="1"/>
    </xf>
    <xf numFmtId="0" fontId="18" fillId="0" borderId="0" xfId="0" applyFont="1" applyBorder="1" applyAlignment="1">
      <alignment horizontal="justify" readingOrder="1"/>
    </xf>
    <xf numFmtId="0" fontId="17" fillId="25" borderId="0" xfId="0" applyNumberFormat="1" applyFont="1" applyFill="1" applyBorder="1" applyAlignment="1">
      <alignment horizontal="justify" vertical="center" readingOrder="1"/>
    </xf>
    <xf numFmtId="0" fontId="76" fillId="25" borderId="0" xfId="227" applyFont="1" applyFill="1" applyBorder="1" applyAlignment="1" applyProtection="1">
      <alignment horizontal="left"/>
    </xf>
    <xf numFmtId="167" fontId="76" fillId="25" borderId="0" xfId="70" applyNumberFormat="1" applyFont="1" applyFill="1" applyBorder="1" applyAlignment="1" applyProtection="1">
      <alignment horizontal="right" indent="2"/>
    </xf>
    <xf numFmtId="167" fontId="76" fillId="26" borderId="0" xfId="70" applyNumberFormat="1" applyFont="1" applyFill="1" applyBorder="1" applyAlignment="1" applyProtection="1">
      <alignment horizontal="right" indent="2"/>
    </xf>
    <xf numFmtId="0" fontId="17" fillId="25" borderId="18" xfId="227" applyFont="1" applyFill="1" applyBorder="1" applyAlignment="1" applyProtection="1">
      <alignment horizontal="right" indent="5"/>
    </xf>
    <xf numFmtId="0" fontId="22" fillId="25" borderId="0" xfId="227" applyFont="1" applyFill="1" applyBorder="1" applyAlignment="1" applyProtection="1">
      <alignment horizontal="right"/>
    </xf>
    <xf numFmtId="0" fontId="22" fillId="0" borderId="0" xfId="227" applyFont="1" applyBorder="1" applyAlignment="1" applyProtection="1">
      <alignment vertical="justify" wrapText="1"/>
    </xf>
    <xf numFmtId="0" fontId="8" fillId="0" borderId="0" xfId="227" applyBorder="1" applyAlignment="1" applyProtection="1">
      <alignment vertical="justify" wrapText="1"/>
    </xf>
    <xf numFmtId="0" fontId="17" fillId="26" borderId="52" xfId="227" applyFont="1" applyFill="1" applyBorder="1" applyAlignment="1" applyProtection="1">
      <alignment horizontal="center"/>
    </xf>
    <xf numFmtId="167" fontId="18" fillId="24" borderId="0" xfId="40" applyNumberFormat="1" applyFont="1" applyFill="1" applyBorder="1" applyAlignment="1" applyProtection="1">
      <alignment horizontal="right" wrapText="1" indent="2"/>
    </xf>
    <xf numFmtId="167" fontId="18" fillId="27" borderId="0" xfId="40" applyNumberFormat="1" applyFont="1" applyFill="1" applyBorder="1" applyAlignment="1" applyProtection="1">
      <alignment horizontal="right" wrapText="1" indent="2"/>
    </xf>
    <xf numFmtId="167" fontId="76" fillId="24" borderId="0" xfId="40" applyNumberFormat="1" applyFont="1" applyFill="1" applyBorder="1" applyAlignment="1" applyProtection="1">
      <alignment horizontal="right" wrapText="1" indent="2"/>
    </xf>
    <xf numFmtId="167" fontId="76" fillId="27" borderId="0" xfId="40" applyNumberFormat="1" applyFont="1" applyFill="1" applyBorder="1" applyAlignment="1" applyProtection="1">
      <alignment horizontal="right" wrapText="1" indent="2"/>
    </xf>
    <xf numFmtId="168" fontId="18" fillId="24" borderId="0" xfId="40" applyNumberFormat="1" applyFont="1" applyFill="1" applyBorder="1" applyAlignment="1" applyProtection="1">
      <alignment horizontal="right" wrapText="1" indent="2"/>
    </xf>
    <xf numFmtId="168" fontId="18" fillId="27" borderId="0" xfId="40" applyNumberFormat="1" applyFont="1" applyFill="1" applyBorder="1" applyAlignment="1" applyProtection="1">
      <alignment horizontal="right" wrapText="1" indent="2"/>
    </xf>
    <xf numFmtId="173" fontId="18" fillId="25" borderId="0" xfId="227" applyNumberFormat="1" applyFont="1" applyFill="1" applyBorder="1" applyAlignment="1" applyProtection="1">
      <alignment horizontal="left"/>
    </xf>
    <xf numFmtId="0" fontId="22" fillId="0" borderId="0" xfId="227" applyFont="1" applyBorder="1" applyAlignment="1" applyProtection="1">
      <alignment vertical="top"/>
    </xf>
    <xf numFmtId="167" fontId="76" fillId="25" borderId="0" xfId="227" applyNumberFormat="1" applyFont="1" applyFill="1" applyBorder="1" applyAlignment="1" applyProtection="1">
      <alignment horizontal="right" indent="2"/>
    </xf>
    <xf numFmtId="167" fontId="76" fillId="26" borderId="0" xfId="227" applyNumberFormat="1" applyFont="1" applyFill="1" applyBorder="1" applyAlignment="1" applyProtection="1">
      <alignment horizontal="right" indent="2"/>
    </xf>
    <xf numFmtId="0" fontId="17" fillId="25" borderId="0" xfId="227" applyFont="1" applyFill="1" applyBorder="1" applyAlignment="1" applyProtection="1">
      <alignment horizontal="left" indent="4"/>
    </xf>
    <xf numFmtId="0" fontId="22" fillId="25" borderId="0" xfId="227" applyFont="1" applyFill="1" applyBorder="1" applyAlignment="1" applyProtection="1">
      <alignment vertical="justify" wrapText="1"/>
    </xf>
    <xf numFmtId="0" fontId="8" fillId="25" borderId="0" xfId="227" applyFill="1" applyBorder="1" applyAlignment="1" applyProtection="1">
      <alignment vertical="justify" wrapText="1"/>
    </xf>
    <xf numFmtId="167" fontId="18" fillId="47" borderId="0" xfId="60" applyNumberFormat="1" applyFont="1" applyFill="1" applyBorder="1" applyAlignment="1" applyProtection="1">
      <alignment horizontal="right" wrapText="1" indent="2"/>
    </xf>
    <xf numFmtId="167" fontId="18" fillId="43" borderId="0" xfId="60" applyNumberFormat="1" applyFont="1" applyFill="1" applyBorder="1" applyAlignment="1" applyProtection="1">
      <alignment horizontal="right" wrapText="1" indent="2"/>
    </xf>
    <xf numFmtId="0" fontId="17" fillId="24" borderId="0" xfId="40" applyFont="1" applyFill="1" applyBorder="1" applyAlignment="1" applyProtection="1">
      <alignment horizontal="left" indent="2"/>
    </xf>
    <xf numFmtId="168" fontId="17" fillId="24" borderId="0" xfId="40" applyNumberFormat="1" applyFont="1" applyFill="1" applyBorder="1" applyAlignment="1" applyProtection="1">
      <alignment horizontal="right" wrapText="1" indent="2"/>
    </xf>
    <xf numFmtId="168" fontId="17" fillId="27"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wrapText="1"/>
    </xf>
    <xf numFmtId="169" fontId="18" fillId="24" borderId="0" xfId="40" applyNumberFormat="1" applyFont="1" applyFill="1" applyBorder="1" applyAlignment="1" applyProtection="1">
      <alignment horizontal="right" wrapText="1" indent="2"/>
    </xf>
    <xf numFmtId="0" fontId="18" fillId="24" borderId="0" xfId="40" applyFont="1" applyFill="1" applyBorder="1" applyAlignment="1" applyProtection="1">
      <alignment horizontal="left" indent="1"/>
    </xf>
    <xf numFmtId="165" fontId="18" fillId="25" borderId="0" xfId="227" applyNumberFormat="1" applyFont="1" applyFill="1" applyBorder="1" applyAlignment="1" applyProtection="1">
      <alignment horizontal="right" indent="2"/>
    </xf>
    <xf numFmtId="165" fontId="18" fillId="26" borderId="0" xfId="227" applyNumberFormat="1" applyFont="1" applyFill="1" applyBorder="1" applyAlignment="1" applyProtection="1">
      <alignment horizontal="right" indent="2"/>
    </xf>
    <xf numFmtId="169" fontId="18" fillId="27" borderId="0" xfId="40" applyNumberFormat="1" applyFont="1" applyFill="1" applyBorder="1" applyAlignment="1" applyProtection="1">
      <alignment horizontal="right" wrapText="1" indent="2"/>
    </xf>
    <xf numFmtId="173" fontId="18" fillId="25" borderId="0" xfId="227" applyNumberFormat="1" applyFont="1" applyFill="1" applyBorder="1" applyAlignment="1" applyProtection="1">
      <alignment horizontal="right"/>
    </xf>
    <xf numFmtId="0" fontId="22" fillId="25" borderId="0" xfId="227" applyFont="1" applyFill="1" applyBorder="1" applyAlignment="1" applyProtection="1">
      <alignment vertical="top"/>
    </xf>
    <xf numFmtId="165" fontId="76" fillId="25" borderId="0" xfId="227" applyNumberFormat="1" applyFont="1" applyFill="1" applyBorder="1" applyAlignment="1" applyProtection="1">
      <alignment horizontal="right" indent="2"/>
    </xf>
    <xf numFmtId="165" fontId="76" fillId="26" borderId="0" xfId="227" applyNumberFormat="1" applyFont="1" applyFill="1" applyBorder="1" applyAlignment="1" applyProtection="1">
      <alignment horizontal="right" indent="2"/>
    </xf>
    <xf numFmtId="0" fontId="17" fillId="25" borderId="0" xfId="227" applyFont="1" applyFill="1" applyBorder="1" applyAlignment="1" applyProtection="1">
      <alignment horizontal="right" indent="6"/>
    </xf>
    <xf numFmtId="165" fontId="18" fillId="24" borderId="0" xfId="40" applyNumberFormat="1" applyFont="1" applyFill="1" applyBorder="1" applyAlignment="1" applyProtection="1">
      <alignment horizontal="right" wrapText="1" indent="2"/>
    </xf>
    <xf numFmtId="165" fontId="18" fillId="27" borderId="0" xfId="40" applyNumberFormat="1" applyFont="1" applyFill="1" applyBorder="1" applyAlignment="1" applyProtection="1">
      <alignment horizontal="right" wrapText="1" indent="2"/>
    </xf>
    <xf numFmtId="165" fontId="29" fillId="25" borderId="0" xfId="227" applyNumberFormat="1" applyFont="1" applyFill="1" applyBorder="1" applyAlignment="1" applyProtection="1">
      <alignment horizontal="right" indent="2"/>
    </xf>
    <xf numFmtId="165" fontId="29" fillId="26" borderId="0" xfId="227" applyNumberFormat="1" applyFont="1" applyFill="1" applyBorder="1" applyAlignment="1" applyProtection="1">
      <alignment horizontal="right" indent="2"/>
    </xf>
    <xf numFmtId="167" fontId="76" fillId="26" borderId="10" xfId="227" applyNumberFormat="1" applyFont="1" applyFill="1" applyBorder="1" applyAlignment="1" applyProtection="1">
      <alignment horizontal="center"/>
    </xf>
    <xf numFmtId="167" fontId="76" fillId="26" borderId="0" xfId="227" applyNumberFormat="1" applyFont="1" applyFill="1" applyBorder="1" applyAlignment="1" applyProtection="1">
      <alignment horizontal="center"/>
    </xf>
    <xf numFmtId="167" fontId="18" fillId="26" borderId="0" xfId="227" applyNumberFormat="1" applyFont="1" applyFill="1" applyBorder="1" applyAlignment="1" applyProtection="1">
      <alignment horizontal="center"/>
    </xf>
    <xf numFmtId="167" fontId="17" fillId="26" borderId="0" xfId="227" applyNumberFormat="1" applyFont="1" applyFill="1" applyBorder="1" applyAlignment="1" applyProtection="1">
      <alignment horizontal="center"/>
    </xf>
    <xf numFmtId="0" fontId="82" fillId="25" borderId="0" xfId="227" applyFont="1" applyFill="1" applyBorder="1" applyAlignment="1" applyProtection="1">
      <alignment horizontal="center"/>
    </xf>
    <xf numFmtId="0" fontId="81" fillId="26" borderId="24" xfId="0" applyFont="1" applyFill="1" applyBorder="1" applyAlignment="1">
      <alignment horizontal="left" vertical="center" wrapText="1"/>
    </xf>
    <xf numFmtId="0" fontId="81" fillId="26" borderId="26" xfId="0" applyFont="1" applyFill="1" applyBorder="1" applyAlignment="1">
      <alignment horizontal="left" vertical="center" wrapText="1"/>
    </xf>
    <xf numFmtId="0" fontId="81" fillId="26" borderId="25" xfId="0" applyFont="1" applyFill="1" applyBorder="1" applyAlignment="1">
      <alignment horizontal="left" vertical="center" wrapText="1"/>
    </xf>
    <xf numFmtId="0" fontId="85" fillId="25" borderId="24" xfId="62" applyFont="1" applyFill="1" applyBorder="1" applyAlignment="1">
      <alignment horizontal="left" vertical="center"/>
    </xf>
    <xf numFmtId="0" fontId="85" fillId="25" borderId="25" xfId="62" applyFont="1" applyFill="1" applyBorder="1" applyAlignment="1">
      <alignment horizontal="left" vertical="center"/>
    </xf>
    <xf numFmtId="0" fontId="17" fillId="25" borderId="0" xfId="62" applyFont="1" applyFill="1" applyBorder="1" applyAlignment="1">
      <alignment horizontal="left" indent="6"/>
    </xf>
    <xf numFmtId="0" fontId="85" fillId="26" borderId="0" xfId="62" applyFont="1" applyFill="1" applyBorder="1" applyAlignment="1">
      <alignment horizontal="center" vertical="center"/>
    </xf>
    <xf numFmtId="1" fontId="17" fillId="25" borderId="13" xfId="0" applyNumberFormat="1" applyFont="1" applyFill="1" applyBorder="1" applyAlignment="1">
      <alignment horizontal="center" wrapText="1"/>
    </xf>
    <xf numFmtId="0" fontId="22" fillId="25" borderId="0" xfId="62" applyFont="1" applyFill="1" applyBorder="1" applyAlignment="1">
      <alignment vertical="center" wrapText="1"/>
    </xf>
    <xf numFmtId="0" fontId="85" fillId="26" borderId="0" xfId="62" applyFont="1" applyFill="1" applyBorder="1" applyAlignment="1">
      <alignment horizontal="left" vertical="center"/>
    </xf>
    <xf numFmtId="0" fontId="22" fillId="26" borderId="0" xfId="62" applyFont="1" applyFill="1" applyBorder="1" applyAlignment="1">
      <alignment horizontal="justify" wrapText="1"/>
    </xf>
    <xf numFmtId="0" fontId="35" fillId="24" borderId="0" xfId="40" applyFont="1" applyFill="1" applyBorder="1" applyAlignment="1">
      <alignment horizontal="justify" wrapText="1"/>
    </xf>
    <xf numFmtId="0" fontId="22" fillId="24" borderId="0" xfId="40" applyFont="1" applyFill="1" applyBorder="1" applyAlignment="1">
      <alignment horizontal="justify" wrapText="1"/>
    </xf>
    <xf numFmtId="0" fontId="76" fillId="25" borderId="0" xfId="0" applyFont="1" applyFill="1" applyBorder="1" applyAlignment="1">
      <alignment horizontal="left"/>
    </xf>
    <xf numFmtId="0" fontId="17" fillId="26" borderId="18" xfId="0" applyFont="1" applyFill="1" applyBorder="1" applyAlignment="1">
      <alignment horizontal="right" indent="6"/>
    </xf>
    <xf numFmtId="0" fontId="15" fillId="25" borderId="23" xfId="0" applyFont="1" applyFill="1" applyBorder="1" applyAlignment="1">
      <alignment horizontal="left"/>
    </xf>
    <xf numFmtId="0" fontId="15" fillId="25" borderId="22" xfId="0" applyFont="1" applyFill="1" applyBorder="1" applyAlignment="1">
      <alignment horizontal="left"/>
    </xf>
    <xf numFmtId="0" fontId="15" fillId="25" borderId="0" xfId="0" applyFont="1" applyFill="1" applyBorder="1" applyAlignment="1">
      <alignment horizontal="left"/>
    </xf>
    <xf numFmtId="0" fontId="22" fillId="25" borderId="0" xfId="0" applyFont="1" applyFill="1" applyBorder="1" applyAlignment="1">
      <alignment horizontal="left" vertical="top"/>
    </xf>
    <xf numFmtId="0" fontId="11" fillId="25" borderId="0" xfId="0" applyFont="1" applyFill="1" applyBorder="1"/>
    <xf numFmtId="0" fontId="119" fillId="26" borderId="13" xfId="0" applyFont="1" applyFill="1" applyBorder="1" applyAlignment="1">
      <alignment horizontal="center" wrapText="1"/>
    </xf>
    <xf numFmtId="0" fontId="35" fillId="24" borderId="0" xfId="40" applyNumberFormat="1" applyFont="1" applyFill="1" applyBorder="1" applyAlignment="1">
      <alignment horizontal="justify" vertical="center" wrapText="1"/>
    </xf>
    <xf numFmtId="0" fontId="22" fillId="24" borderId="0" xfId="40" applyNumberFormat="1" applyFont="1" applyFill="1" applyBorder="1" applyAlignment="1">
      <alignment horizontal="justify" vertical="center" wrapText="1"/>
    </xf>
    <xf numFmtId="0" fontId="22" fillId="24" borderId="0" xfId="40" applyFont="1" applyFill="1" applyBorder="1" applyAlignment="1">
      <alignment horizontal="justify" vertical="top" wrapText="1"/>
    </xf>
    <xf numFmtId="173" fontId="18" fillId="25" borderId="0" xfId="70" applyNumberFormat="1" applyFont="1" applyFill="1" applyBorder="1" applyAlignment="1">
      <alignment horizontal="right"/>
    </xf>
    <xf numFmtId="0" fontId="17" fillId="25" borderId="18" xfId="70" applyFont="1" applyFill="1" applyBorder="1" applyAlignment="1">
      <alignment horizontal="left" indent="6"/>
    </xf>
    <xf numFmtId="0" fontId="17" fillId="25" borderId="0" xfId="70" applyFont="1" applyFill="1" applyBorder="1" applyAlignment="1">
      <alignment horizontal="left" indent="6"/>
    </xf>
    <xf numFmtId="0" fontId="22" fillId="25" borderId="0" xfId="70" applyFont="1" applyFill="1" applyBorder="1" applyAlignment="1">
      <alignment horizontal="left" vertical="top"/>
    </xf>
    <xf numFmtId="0" fontId="76" fillId="25" borderId="0" xfId="70" applyFont="1" applyFill="1" applyBorder="1" applyAlignment="1">
      <alignment horizontal="left"/>
    </xf>
    <xf numFmtId="0" fontId="17" fillId="26" borderId="13" xfId="70" applyFont="1" applyFill="1" applyBorder="1" applyAlignment="1">
      <alignment horizontal="center" wrapText="1"/>
    </xf>
    <xf numFmtId="0" fontId="17" fillId="26" borderId="13" xfId="70" applyFont="1" applyFill="1" applyBorder="1" applyAlignment="1">
      <alignment horizontal="center"/>
    </xf>
    <xf numFmtId="0" fontId="17" fillId="25" borderId="18" xfId="70" applyFont="1" applyFill="1" applyBorder="1" applyAlignment="1">
      <alignment horizontal="left"/>
    </xf>
    <xf numFmtId="0" fontId="22" fillId="25" borderId="22" xfId="70" applyFont="1" applyFill="1" applyBorder="1" applyAlignment="1">
      <alignment horizontal="center"/>
    </xf>
    <xf numFmtId="0" fontId="22" fillId="25" borderId="53" xfId="70" applyFont="1" applyFill="1" applyBorder="1" applyAlignment="1">
      <alignment horizontal="center"/>
    </xf>
    <xf numFmtId="0" fontId="126" fillId="26" borderId="27" xfId="70" applyFont="1" applyFill="1" applyBorder="1" applyAlignment="1">
      <alignment horizontal="left" vertical="center"/>
    </xf>
    <xf numFmtId="0" fontId="126" fillId="26" borderId="28" xfId="70" applyFont="1" applyFill="1" applyBorder="1" applyAlignment="1">
      <alignment horizontal="left" vertical="center"/>
    </xf>
    <xf numFmtId="0" fontId="126" fillId="26" borderId="29" xfId="70" applyFont="1" applyFill="1" applyBorder="1" applyAlignment="1">
      <alignment horizontal="left" vertical="center"/>
    </xf>
    <xf numFmtId="0" fontId="115" fillId="26" borderId="70" xfId="70" applyFont="1" applyFill="1" applyBorder="1" applyAlignment="1">
      <alignment horizontal="center" vertical="center"/>
    </xf>
    <xf numFmtId="0" fontId="115" fillId="26" borderId="71" xfId="70" applyFont="1" applyFill="1" applyBorder="1" applyAlignment="1">
      <alignment horizontal="center" vertical="center"/>
    </xf>
    <xf numFmtId="0" fontId="115" fillId="26" borderId="74" xfId="70" applyFont="1" applyFill="1" applyBorder="1" applyAlignment="1">
      <alignment horizontal="center" vertical="center"/>
    </xf>
    <xf numFmtId="0" fontId="115" fillId="26" borderId="75" xfId="70" applyFont="1" applyFill="1" applyBorder="1" applyAlignment="1">
      <alignment horizontal="center" vertical="center"/>
    </xf>
    <xf numFmtId="0" fontId="17" fillId="25" borderId="13"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73" xfId="70" applyFont="1" applyFill="1" applyBorder="1" applyAlignment="1">
      <alignment horizontal="center" vertical="center" wrapText="1"/>
    </xf>
    <xf numFmtId="0" fontId="17" fillId="25" borderId="76" xfId="70" applyFont="1" applyFill="1" applyBorder="1" applyAlignment="1">
      <alignment horizontal="center" vertical="center" wrapText="1"/>
    </xf>
    <xf numFmtId="0" fontId="76" fillId="25" borderId="0" xfId="78" applyFont="1" applyFill="1" applyBorder="1" applyAlignment="1">
      <alignment horizontal="left" vertical="center"/>
    </xf>
    <xf numFmtId="0" fontId="120" fillId="24" borderId="0" xfId="40" applyFont="1" applyFill="1" applyBorder="1" applyAlignment="1">
      <alignment horizontal="justify" vertical="top" wrapText="1"/>
    </xf>
    <xf numFmtId="173" fontId="9" fillId="25" borderId="0" xfId="70" applyNumberFormat="1" applyFont="1" applyFill="1" applyBorder="1" applyAlignment="1">
      <alignment horizontal="left"/>
    </xf>
    <xf numFmtId="4" fontId="9" fillId="27" borderId="0" xfId="40" applyNumberFormat="1" applyFont="1" applyFill="1" applyBorder="1" applyAlignment="1">
      <alignment horizontal="left" wrapText="1" indent="1"/>
    </xf>
    <xf numFmtId="0" fontId="22" fillId="25" borderId="0" xfId="63" applyFont="1" applyFill="1" applyBorder="1" applyAlignment="1">
      <alignment horizontal="justify" vertical="center"/>
    </xf>
    <xf numFmtId="173" fontId="9" fillId="26" borderId="0" xfId="63" applyNumberFormat="1" applyFont="1" applyFill="1" applyAlignment="1">
      <alignment horizontal="right"/>
    </xf>
    <xf numFmtId="0" fontId="89" fillId="28" borderId="34" xfId="63" applyFont="1" applyFill="1" applyBorder="1" applyAlignment="1">
      <alignment horizontal="center" vertical="center"/>
    </xf>
    <xf numFmtId="0" fontId="89" fillId="28" borderId="37" xfId="63" applyFont="1" applyFill="1" applyBorder="1" applyAlignment="1">
      <alignment horizontal="center" vertical="center"/>
    </xf>
    <xf numFmtId="0" fontId="89" fillId="28" borderId="35" xfId="63" applyFont="1" applyFill="1" applyBorder="1" applyAlignment="1">
      <alignment horizontal="center" vertical="center"/>
    </xf>
    <xf numFmtId="0" fontId="146" fillId="31" borderId="34" xfId="63" applyFont="1" applyFill="1" applyBorder="1" applyAlignment="1">
      <alignment horizontal="center" vertical="top" wrapText="1"/>
    </xf>
    <xf numFmtId="0" fontId="147" fillId="31" borderId="35" xfId="63" applyFont="1" applyFill="1" applyBorder="1" applyAlignment="1">
      <alignment horizontal="center" vertical="top" wrapText="1"/>
    </xf>
    <xf numFmtId="0" fontId="92" fillId="31" borderId="34" xfId="63" applyFont="1" applyFill="1" applyBorder="1" applyAlignment="1">
      <alignment horizontal="center" vertical="center" wrapText="1"/>
    </xf>
    <xf numFmtId="0" fontId="92" fillId="31" borderId="35" xfId="63" applyFont="1" applyFill="1" applyBorder="1" applyAlignment="1">
      <alignment horizontal="center" vertical="center" wrapText="1"/>
    </xf>
    <xf numFmtId="0" fontId="89" fillId="25" borderId="82" xfId="63" applyFont="1" applyFill="1" applyBorder="1" applyAlignment="1">
      <alignment horizontal="center" vertical="center" textRotation="90"/>
    </xf>
    <xf numFmtId="0" fontId="89" fillId="25" borderId="83" xfId="63" applyFont="1" applyFill="1" applyBorder="1" applyAlignment="1">
      <alignment horizontal="center" vertical="center" textRotation="90"/>
    </xf>
    <xf numFmtId="0" fontId="89" fillId="25" borderId="84" xfId="63" applyFont="1" applyFill="1" applyBorder="1" applyAlignment="1">
      <alignment horizontal="center" vertical="center" textRotation="90"/>
    </xf>
    <xf numFmtId="0" fontId="17" fillId="25" borderId="18" xfId="63" applyFont="1" applyFill="1" applyBorder="1" applyAlignment="1">
      <alignment horizontal="left" indent="6"/>
    </xf>
    <xf numFmtId="0" fontId="17" fillId="25" borderId="18" xfId="62" applyFont="1" applyFill="1" applyBorder="1" applyAlignment="1">
      <alignment horizontal="right" indent="6"/>
    </xf>
    <xf numFmtId="0" fontId="22" fillId="24" borderId="51" xfId="40" applyFont="1" applyFill="1" applyBorder="1" applyAlignment="1">
      <alignment vertical="justify" wrapText="1"/>
    </xf>
    <xf numFmtId="0" fontId="22" fillId="24" borderId="0" xfId="40" applyFont="1" applyFill="1" applyBorder="1" applyAlignment="1">
      <alignment vertical="justify" wrapText="1"/>
    </xf>
    <xf numFmtId="0" fontId="22" fillId="25" borderId="51" xfId="62" applyFont="1" applyFill="1" applyBorder="1" applyAlignment="1">
      <alignment horizontal="left" vertical="top"/>
    </xf>
    <xf numFmtId="0" fontId="22" fillId="25" borderId="0" xfId="62" applyFont="1" applyFill="1" applyBorder="1" applyAlignment="1">
      <alignment horizontal="left" vertical="top"/>
    </xf>
    <xf numFmtId="0" fontId="17" fillId="25" borderId="57" xfId="62" applyFont="1" applyFill="1" applyBorder="1" applyAlignment="1">
      <alignment horizontal="center"/>
    </xf>
    <xf numFmtId="0" fontId="17" fillId="25" borderId="58" xfId="62" applyFont="1" applyFill="1" applyBorder="1" applyAlignment="1">
      <alignment horizontal="center"/>
    </xf>
    <xf numFmtId="0" fontId="17" fillId="25" borderId="12" xfId="62" applyFont="1" applyFill="1" applyBorder="1" applyAlignment="1">
      <alignment horizontal="center"/>
    </xf>
    <xf numFmtId="0" fontId="76" fillId="24" borderId="0" xfId="40" applyFont="1" applyFill="1" applyBorder="1" applyAlignment="1">
      <alignment vertical="center" wrapText="1"/>
    </xf>
    <xf numFmtId="173" fontId="18" fillId="25" borderId="0" xfId="62" applyNumberFormat="1" applyFont="1" applyFill="1" applyBorder="1" applyAlignment="1">
      <alignment horizontal="left"/>
    </xf>
    <xf numFmtId="0" fontId="126" fillId="26" borderId="31" xfId="62" applyFont="1" applyFill="1" applyBorder="1" applyAlignment="1">
      <alignment horizontal="left" vertical="center" wrapText="1"/>
    </xf>
    <xf numFmtId="0" fontId="126" fillId="26" borderId="32" xfId="62" applyFont="1" applyFill="1" applyBorder="1" applyAlignment="1">
      <alignment horizontal="left" vertical="center" wrapText="1"/>
    </xf>
    <xf numFmtId="0" fontId="126" fillId="26" borderId="33" xfId="62" applyFont="1" applyFill="1" applyBorder="1" applyAlignment="1">
      <alignment horizontal="left" vertical="center" wrapText="1"/>
    </xf>
    <xf numFmtId="0" fontId="22" fillId="24" borderId="51" xfId="40" applyFont="1" applyFill="1" applyBorder="1" applyAlignment="1">
      <alignment horizontal="left" vertical="top"/>
    </xf>
    <xf numFmtId="0" fontId="22" fillId="24" borderId="0" xfId="40" applyFont="1" applyFill="1" applyBorder="1" applyAlignment="1">
      <alignment horizontal="left" vertical="top"/>
    </xf>
    <xf numFmtId="0" fontId="17" fillId="0" borderId="12" xfId="53" applyFont="1" applyBorder="1" applyAlignment="1">
      <alignment horizontal="center" vertical="center" wrapText="1"/>
    </xf>
    <xf numFmtId="0" fontId="17" fillId="0" borderId="58" xfId="53" applyFont="1" applyBorder="1" applyAlignment="1">
      <alignment horizontal="center" vertical="center" wrapText="1"/>
    </xf>
    <xf numFmtId="0" fontId="17" fillId="0" borderId="57" xfId="53" applyFont="1" applyBorder="1" applyAlignment="1">
      <alignment horizontal="center" vertical="center" wrapText="1"/>
    </xf>
    <xf numFmtId="164" fontId="18" fillId="27" borderId="48" xfId="40" applyNumberFormat="1" applyFont="1" applyFill="1" applyBorder="1" applyAlignment="1">
      <alignment horizontal="center" wrapText="1"/>
    </xf>
    <xf numFmtId="164" fontId="22" fillId="27" borderId="48" xfId="40" applyNumberFormat="1" applyFont="1" applyFill="1" applyBorder="1" applyAlignment="1">
      <alignment horizontal="right" wrapText="1"/>
    </xf>
    <xf numFmtId="0" fontId="35" fillId="25" borderId="0" xfId="62" applyFont="1" applyFill="1" applyBorder="1" applyAlignment="1">
      <alignment horizontal="left" vertical="center"/>
    </xf>
    <xf numFmtId="0" fontId="17" fillId="25" borderId="18" xfId="0" applyFont="1" applyFill="1" applyBorder="1" applyAlignment="1">
      <alignment horizontal="left" indent="6"/>
    </xf>
    <xf numFmtId="0" fontId="47" fillId="26" borderId="31" xfId="0" applyFont="1" applyFill="1" applyBorder="1" applyAlignment="1">
      <alignment horizontal="left" vertical="center"/>
    </xf>
    <xf numFmtId="0" fontId="47" fillId="26" borderId="32" xfId="0" applyFont="1" applyFill="1" applyBorder="1" applyAlignment="1">
      <alignment horizontal="left" vertical="center"/>
    </xf>
    <xf numFmtId="0" fontId="47" fillId="26" borderId="33" xfId="0" applyFont="1" applyFill="1" applyBorder="1" applyAlignment="1">
      <alignment horizontal="left" vertical="center"/>
    </xf>
    <xf numFmtId="0" fontId="22" fillId="0" borderId="0" xfId="0" applyFont="1" applyBorder="1" applyAlignment="1">
      <alignment vertical="justify" wrapText="1"/>
    </xf>
    <xf numFmtId="0" fontId="0" fillId="0" borderId="0" xfId="0" applyBorder="1" applyAlignment="1">
      <alignment vertical="justify" wrapText="1"/>
    </xf>
    <xf numFmtId="0" fontId="17" fillId="26" borderId="12" xfId="53" applyFont="1" applyFill="1" applyBorder="1" applyAlignment="1">
      <alignment horizontal="center" vertical="center" wrapText="1"/>
    </xf>
    <xf numFmtId="0" fontId="17" fillId="25" borderId="12" xfId="0" applyFont="1" applyFill="1" applyBorder="1" applyAlignment="1">
      <alignment horizontal="center"/>
    </xf>
    <xf numFmtId="0" fontId="17" fillId="25" borderId="57" xfId="0" applyFont="1" applyFill="1" applyBorder="1" applyAlignment="1">
      <alignment horizontal="center"/>
    </xf>
    <xf numFmtId="173" fontId="18" fillId="25" borderId="0" xfId="62" applyNumberFormat="1" applyFont="1" applyFill="1" applyBorder="1" applyAlignment="1">
      <alignment horizontal="right"/>
    </xf>
    <xf numFmtId="0" fontId="76" fillId="25" borderId="0" xfId="0" applyFont="1" applyFill="1" applyBorder="1" applyAlignment="1">
      <alignment horizontal="left" vertical="center"/>
    </xf>
    <xf numFmtId="0" fontId="89" fillId="25" borderId="0" xfId="0" applyFont="1" applyFill="1" applyBorder="1" applyAlignment="1">
      <alignment horizontal="center"/>
    </xf>
    <xf numFmtId="0" fontId="122" fillId="25" borderId="0" xfId="70" applyFont="1" applyFill="1" applyBorder="1" applyAlignment="1">
      <alignment horizontal="justify"/>
    </xf>
    <xf numFmtId="0" fontId="17" fillId="25" borderId="0" xfId="70" applyFont="1" applyFill="1" applyBorder="1" applyAlignment="1">
      <alignment horizontal="left" indent="1"/>
    </xf>
    <xf numFmtId="0" fontId="22" fillId="26" borderId="66" xfId="70" applyFont="1" applyFill="1" applyBorder="1" applyAlignment="1">
      <alignment horizontal="left" vertical="top"/>
    </xf>
    <xf numFmtId="0" fontId="22" fillId="26" borderId="0" xfId="70" applyFont="1" applyFill="1" applyBorder="1" applyAlignment="1">
      <alignment horizontal="left" vertical="top"/>
    </xf>
    <xf numFmtId="0" fontId="17" fillId="0" borderId="0" xfId="70" applyFont="1" applyBorder="1" applyAlignment="1">
      <alignment horizontal="left" indent="1"/>
    </xf>
    <xf numFmtId="0" fontId="17" fillId="25" borderId="0" xfId="70" applyFont="1" applyFill="1" applyBorder="1" applyAlignment="1">
      <alignment horizontal="left"/>
    </xf>
    <xf numFmtId="0" fontId="81" fillId="26" borderId="31" xfId="70" applyFont="1" applyFill="1" applyBorder="1" applyAlignment="1">
      <alignment horizontal="left" vertical="center"/>
    </xf>
    <xf numFmtId="0" fontId="81" fillId="26" borderId="32" xfId="70" applyFont="1" applyFill="1" applyBorder="1" applyAlignment="1">
      <alignment horizontal="left" vertical="center"/>
    </xf>
    <xf numFmtId="0" fontId="81" fillId="26" borderId="33" xfId="70" applyFont="1" applyFill="1" applyBorder="1" applyAlignment="1">
      <alignment horizontal="left" vertical="center"/>
    </xf>
    <xf numFmtId="0" fontId="91" fillId="26" borderId="34" xfId="70" applyFont="1" applyFill="1" applyBorder="1" applyAlignment="1">
      <alignment horizontal="left" vertical="center"/>
    </xf>
    <xf numFmtId="0" fontId="91" fillId="26" borderId="37" xfId="70" applyFont="1" applyFill="1" applyBorder="1" applyAlignment="1">
      <alignment horizontal="left" vertical="center"/>
    </xf>
    <xf numFmtId="0" fontId="91" fillId="26" borderId="35" xfId="70" applyFont="1" applyFill="1" applyBorder="1" applyAlignment="1">
      <alignment horizontal="left" vertical="center"/>
    </xf>
    <xf numFmtId="0" fontId="22" fillId="0" borderId="66" xfId="70" applyFont="1" applyBorder="1" applyAlignment="1">
      <alignment vertical="justify"/>
    </xf>
    <xf numFmtId="0" fontId="22" fillId="0" borderId="0" xfId="70" applyFont="1" applyBorder="1" applyAlignment="1">
      <alignment vertical="justify"/>
    </xf>
    <xf numFmtId="0" fontId="17" fillId="25" borderId="49" xfId="70" applyFont="1" applyFill="1" applyBorder="1" applyAlignment="1">
      <alignment horizontal="center"/>
    </xf>
    <xf numFmtId="0" fontId="17" fillId="25" borderId="18" xfId="70" applyFont="1" applyFill="1" applyBorder="1" applyAlignment="1">
      <alignment horizontal="right"/>
    </xf>
    <xf numFmtId="0" fontId="119" fillId="25" borderId="0" xfId="70" applyFont="1" applyFill="1" applyBorder="1" applyAlignment="1">
      <alignment horizontal="left" indent="1"/>
    </xf>
    <xf numFmtId="0" fontId="17" fillId="26" borderId="81" xfId="70" applyFont="1" applyFill="1" applyBorder="1" applyAlignment="1">
      <alignment horizontal="center" wrapText="1"/>
    </xf>
    <xf numFmtId="0" fontId="17" fillId="25" borderId="81" xfId="70" applyFont="1" applyFill="1" applyBorder="1" applyAlignment="1">
      <alignment horizontal="center"/>
    </xf>
    <xf numFmtId="0" fontId="17" fillId="25" borderId="13" xfId="70" applyFont="1" applyFill="1" applyBorder="1" applyAlignment="1">
      <alignment horizontal="center"/>
    </xf>
    <xf numFmtId="0" fontId="18" fillId="25" borderId="0" xfId="70" applyFont="1" applyFill="1" applyBorder="1" applyAlignment="1">
      <alignment horizontal="left" indent="1"/>
    </xf>
    <xf numFmtId="0" fontId="48" fillId="25" borderId="36" xfId="70" applyFont="1" applyFill="1" applyBorder="1" applyAlignment="1">
      <alignment horizontal="justify" vertical="top" wrapText="1"/>
    </xf>
    <xf numFmtId="0" fontId="22" fillId="26" borderId="51" xfId="70" applyFont="1" applyFill="1" applyBorder="1" applyAlignment="1">
      <alignment vertical="justify" wrapText="1"/>
    </xf>
    <xf numFmtId="0" fontId="22" fillId="26" borderId="0" xfId="70" applyFont="1" applyFill="1" applyBorder="1" applyAlignment="1">
      <alignment vertical="justify" wrapText="1"/>
    </xf>
    <xf numFmtId="0" fontId="76" fillId="26" borderId="0" xfId="70" applyFont="1" applyFill="1" applyBorder="1" applyAlignment="1">
      <alignment horizontal="left"/>
    </xf>
    <xf numFmtId="0" fontId="47" fillId="26" borderId="31" xfId="70" applyFont="1" applyFill="1" applyBorder="1" applyAlignment="1">
      <alignment horizontal="left" vertical="center"/>
    </xf>
    <xf numFmtId="0" fontId="47" fillId="26" borderId="32" xfId="70" applyFont="1" applyFill="1" applyBorder="1" applyAlignment="1">
      <alignment horizontal="left" vertical="center"/>
    </xf>
    <xf numFmtId="0" fontId="47" fillId="26" borderId="33" xfId="70" applyFont="1" applyFill="1" applyBorder="1" applyAlignment="1">
      <alignment horizontal="left" vertical="center"/>
    </xf>
    <xf numFmtId="0" fontId="76" fillId="25" borderId="0" xfId="70" applyFont="1" applyFill="1" applyBorder="1" applyAlignment="1">
      <alignment horizontal="left" vertical="center"/>
    </xf>
    <xf numFmtId="0" fontId="88" fillId="25" borderId="0" xfId="70" applyFont="1" applyFill="1" applyBorder="1" applyAlignment="1">
      <alignment horizontal="left" vertical="center"/>
    </xf>
    <xf numFmtId="0" fontId="76" fillId="25" borderId="34" xfId="78" applyFont="1" applyFill="1" applyBorder="1" applyAlignment="1">
      <alignment horizontal="center" vertical="center"/>
    </xf>
    <xf numFmtId="0" fontId="76" fillId="25" borderId="35" xfId="78" applyFont="1" applyFill="1" applyBorder="1" applyAlignment="1">
      <alignment horizontal="center" vertical="center"/>
    </xf>
    <xf numFmtId="0" fontId="81" fillId="26" borderId="31" xfId="62" applyFont="1" applyFill="1" applyBorder="1" applyAlignment="1">
      <alignment horizontal="left" vertical="center"/>
    </xf>
    <xf numFmtId="0" fontId="81" fillId="26" borderId="32" xfId="62" applyFont="1" applyFill="1" applyBorder="1" applyAlignment="1">
      <alignment horizontal="left" vertical="center"/>
    </xf>
    <xf numFmtId="0" fontId="81" fillId="26" borderId="33" xfId="62" applyFont="1" applyFill="1" applyBorder="1" applyAlignment="1">
      <alignment horizontal="left" vertical="center"/>
    </xf>
    <xf numFmtId="0" fontId="17" fillId="25" borderId="18" xfId="71" applyFont="1" applyFill="1" applyBorder="1" applyAlignment="1">
      <alignment horizontal="left" indent="6"/>
    </xf>
    <xf numFmtId="0" fontId="15" fillId="25" borderId="22" xfId="62" applyFont="1" applyFill="1" applyBorder="1" applyAlignment="1">
      <alignment horizontal="left"/>
    </xf>
    <xf numFmtId="0" fontId="17" fillId="25" borderId="18" xfId="70" applyFont="1" applyFill="1" applyBorder="1" applyAlignment="1">
      <alignment horizontal="right" indent="6"/>
    </xf>
    <xf numFmtId="0" fontId="15" fillId="25" borderId="23" xfId="70" applyFont="1" applyFill="1" applyBorder="1" applyAlignment="1">
      <alignment horizontal="left"/>
    </xf>
    <xf numFmtId="0" fontId="15" fillId="25" borderId="22" xfId="70" applyFont="1" applyFill="1" applyBorder="1" applyAlignment="1">
      <alignment horizontal="left"/>
    </xf>
    <xf numFmtId="0" fontId="47" fillId="26" borderId="44" xfId="70" applyFont="1" applyFill="1" applyBorder="1" applyAlignment="1">
      <alignment horizontal="left" vertical="center"/>
    </xf>
    <xf numFmtId="0" fontId="47" fillId="26" borderId="45" xfId="70" applyFont="1" applyFill="1" applyBorder="1" applyAlignment="1">
      <alignment horizontal="left" vertical="center"/>
    </xf>
    <xf numFmtId="0" fontId="47" fillId="26" borderId="46" xfId="70" applyFont="1" applyFill="1" applyBorder="1" applyAlignment="1">
      <alignment horizontal="left" vertical="center"/>
    </xf>
    <xf numFmtId="0" fontId="35" fillId="26" borderId="10" xfId="62" applyFont="1" applyFill="1" applyBorder="1" applyAlignment="1">
      <alignment horizontal="center" vertical="center" wrapText="1"/>
    </xf>
    <xf numFmtId="0" fontId="35" fillId="26" borderId="11" xfId="62" applyFont="1" applyFill="1" applyBorder="1" applyAlignment="1">
      <alignment horizontal="center" vertical="center" wrapText="1"/>
    </xf>
    <xf numFmtId="0" fontId="17" fillId="26" borderId="13" xfId="62" applyFont="1" applyFill="1" applyBorder="1" applyAlignment="1">
      <alignment horizontal="center" vertical="center"/>
    </xf>
    <xf numFmtId="173" fontId="18" fillId="25" borderId="0" xfId="70" applyNumberFormat="1" applyFont="1" applyFill="1" applyBorder="1" applyAlignment="1">
      <alignment horizontal="left"/>
    </xf>
    <xf numFmtId="0" fontId="35" fillId="25" borderId="10" xfId="62" applyFont="1" applyFill="1" applyBorder="1" applyAlignment="1">
      <alignment horizontal="center" vertical="center" wrapText="1"/>
    </xf>
    <xf numFmtId="0" fontId="35" fillId="25" borderId="11" xfId="62" applyFont="1" applyFill="1" applyBorder="1" applyAlignment="1">
      <alignment horizontal="center" vertical="center" wrapText="1"/>
    </xf>
    <xf numFmtId="0" fontId="76" fillId="44" borderId="0" xfId="70" applyFont="1" applyFill="1" applyBorder="1" applyAlignment="1">
      <alignment horizontal="left"/>
    </xf>
    <xf numFmtId="0" fontId="22" fillId="27" borderId="0" xfId="40" applyFont="1" applyFill="1" applyBorder="1" applyAlignment="1">
      <alignment horizontal="left" wrapText="1"/>
    </xf>
    <xf numFmtId="0" fontId="119" fillId="27" borderId="0" xfId="40" applyFont="1" applyFill="1" applyBorder="1" applyAlignment="1">
      <alignment horizontal="left" vertical="center" wrapText="1" indent="1"/>
    </xf>
    <xf numFmtId="0" fontId="119" fillId="25" borderId="18" xfId="70" applyFont="1" applyFill="1" applyBorder="1" applyAlignment="1">
      <alignment horizontal="left" indent="6"/>
    </xf>
    <xf numFmtId="0" fontId="15" fillId="25" borderId="0" xfId="70" applyFont="1" applyFill="1" applyBorder="1" applyAlignment="1">
      <alignment horizontal="left"/>
    </xf>
    <xf numFmtId="0" fontId="126" fillId="0" borderId="44" xfId="70" applyFont="1" applyFill="1" applyBorder="1" applyAlignment="1">
      <alignment horizontal="left" vertical="center"/>
    </xf>
    <xf numFmtId="0" fontId="126" fillId="0" borderId="45" xfId="70" applyFont="1" applyFill="1" applyBorder="1" applyAlignment="1">
      <alignment horizontal="left" vertical="center"/>
    </xf>
    <xf numFmtId="0" fontId="126" fillId="0" borderId="46" xfId="70" applyFont="1" applyFill="1" applyBorder="1" applyAlignment="1">
      <alignment horizontal="left" vertical="center"/>
    </xf>
    <xf numFmtId="0" fontId="84" fillId="26" borderId="0" xfId="70" applyFont="1" applyFill="1" applyBorder="1" applyAlignment="1">
      <alignment horizontal="left"/>
    </xf>
    <xf numFmtId="0" fontId="120" fillId="24" borderId="0" xfId="40" applyFont="1" applyFill="1" applyBorder="1" applyAlignment="1">
      <alignment horizontal="left" vertical="top" wrapText="1"/>
    </xf>
    <xf numFmtId="0" fontId="126" fillId="26" borderId="44" xfId="70" applyFont="1" applyFill="1" applyBorder="1" applyAlignment="1">
      <alignment horizontal="left" vertical="center"/>
    </xf>
    <xf numFmtId="0" fontId="126" fillId="26" borderId="45" xfId="70" applyFont="1" applyFill="1" applyBorder="1" applyAlignment="1">
      <alignment horizontal="left" vertical="center"/>
    </xf>
    <xf numFmtId="0" fontId="126" fillId="26" borderId="46" xfId="70" applyFont="1" applyFill="1" applyBorder="1" applyAlignment="1">
      <alignment horizontal="left" vertical="center"/>
    </xf>
    <xf numFmtId="0" fontId="119" fillId="24" borderId="0" xfId="40" applyFont="1" applyFill="1" applyBorder="1" applyAlignment="1">
      <alignment horizontal="left" vertical="center" wrapText="1" indent="1"/>
    </xf>
    <xf numFmtId="3" fontId="84" fillId="26" borderId="0" xfId="70" applyNumberFormat="1" applyFont="1" applyFill="1" applyBorder="1" applyAlignment="1">
      <alignment horizontal="left"/>
    </xf>
    <xf numFmtId="3" fontId="119" fillId="27" borderId="0" xfId="40" applyNumberFormat="1" applyFont="1" applyFill="1" applyBorder="1" applyAlignment="1">
      <alignment horizontal="left" vertical="center" wrapText="1" indent="1"/>
    </xf>
    <xf numFmtId="0" fontId="120" fillId="24" borderId="0" xfId="40" applyFont="1" applyFill="1" applyBorder="1" applyAlignment="1">
      <alignment horizontal="center" vertical="top" wrapText="1"/>
    </xf>
    <xf numFmtId="0" fontId="120" fillId="27" borderId="0" xfId="40" applyFont="1" applyFill="1" applyBorder="1" applyAlignment="1">
      <alignment horizontal="left"/>
    </xf>
    <xf numFmtId="173" fontId="44" fillId="25" borderId="0" xfId="70" applyNumberFormat="1" applyFont="1" applyFill="1" applyBorder="1" applyAlignment="1">
      <alignment horizontal="right"/>
    </xf>
    <xf numFmtId="0" fontId="120" fillId="27" borderId="19" xfId="40" applyFont="1" applyFill="1" applyBorder="1" applyAlignment="1">
      <alignment horizontal="left"/>
    </xf>
    <xf numFmtId="0" fontId="22" fillId="24" borderId="0" xfId="40" applyFont="1" applyFill="1" applyBorder="1" applyAlignment="1">
      <alignment horizontal="left" vertical="top" wrapText="1"/>
    </xf>
    <xf numFmtId="0" fontId="17" fillId="25" borderId="18" xfId="70" applyFont="1" applyFill="1" applyBorder="1" applyAlignment="1">
      <alignment horizontal="right" indent="5"/>
    </xf>
    <xf numFmtId="3" fontId="22" fillId="25" borderId="0" xfId="70" applyNumberFormat="1" applyFont="1" applyFill="1" applyBorder="1" applyAlignment="1">
      <alignment horizontal="right"/>
    </xf>
    <xf numFmtId="0" fontId="76" fillId="25" borderId="0" xfId="70" applyFont="1" applyFill="1" applyBorder="1" applyAlignment="1">
      <alignment horizontal="justify" vertical="center"/>
    </xf>
    <xf numFmtId="0" fontId="17" fillId="25" borderId="13" xfId="70" applyFont="1" applyFill="1" applyBorder="1" applyAlignment="1">
      <alignment horizontal="center" wrapText="1"/>
    </xf>
    <xf numFmtId="0" fontId="22" fillId="25" borderId="0" xfId="70" applyNumberFormat="1" applyFont="1" applyFill="1" applyBorder="1" applyAlignment="1" applyProtection="1">
      <alignment horizontal="justify" vertical="justify" wrapText="1"/>
      <protection locked="0"/>
    </xf>
    <xf numFmtId="0" fontId="124" fillId="25" borderId="0" xfId="68" applyNumberFormat="1" applyFont="1" applyFill="1" applyBorder="1" applyAlignment="1" applyProtection="1">
      <alignment horizontal="center" vertical="justify" wrapText="1"/>
      <protection locked="0"/>
    </xf>
    <xf numFmtId="0" fontId="79" fillId="25" borderId="0" xfId="70" applyNumberFormat="1" applyFont="1" applyFill="1" applyBorder="1" applyAlignment="1" applyProtection="1">
      <alignment horizontal="right" vertical="justify" wrapText="1"/>
      <protection locked="0"/>
    </xf>
    <xf numFmtId="49" fontId="22" fillId="25" borderId="0" xfId="70" applyNumberFormat="1" applyFont="1" applyFill="1" applyBorder="1" applyAlignment="1">
      <alignment horizontal="left" vertical="center" wrapText="1"/>
    </xf>
    <xf numFmtId="0" fontId="22" fillId="24" borderId="0" xfId="61" applyFont="1" applyFill="1" applyBorder="1" applyAlignment="1">
      <alignment horizontal="left" wrapText="1"/>
    </xf>
    <xf numFmtId="49" fontId="18" fillId="25" borderId="0" xfId="51" applyNumberFormat="1" applyFont="1" applyFill="1" applyBorder="1" applyAlignment="1">
      <alignment horizontal="left"/>
    </xf>
    <xf numFmtId="0" fontId="18" fillId="25" borderId="0" xfId="51" applyNumberFormat="1" applyFont="1" applyFill="1" applyBorder="1" applyAlignment="1">
      <alignment horizontal="left"/>
    </xf>
    <xf numFmtId="0" fontId="18" fillId="27" borderId="0" xfId="61" applyFont="1" applyFill="1" applyBorder="1" applyAlignment="1">
      <alignment horizontal="justify" vertical="center"/>
    </xf>
    <xf numFmtId="1" fontId="18" fillId="35" borderId="0" xfId="51" applyNumberFormat="1" applyFont="1" applyFill="1" applyBorder="1" applyAlignment="1">
      <alignment horizontal="center"/>
    </xf>
    <xf numFmtId="2" fontId="35" fillId="24" borderId="0" xfId="61" applyNumberFormat="1" applyFont="1" applyFill="1" applyBorder="1" applyAlignment="1">
      <alignment horizontal="left" wrapText="1"/>
    </xf>
    <xf numFmtId="2" fontId="22" fillId="24" borderId="0" xfId="61" applyNumberFormat="1" applyFont="1" applyFill="1" applyBorder="1" applyAlignment="1">
      <alignment horizontal="left" wrapText="1"/>
    </xf>
    <xf numFmtId="2" fontId="22" fillId="24" borderId="19" xfId="61" applyNumberFormat="1" applyFont="1" applyFill="1" applyBorder="1" applyAlignment="1">
      <alignment horizontal="left" wrapText="1"/>
    </xf>
    <xf numFmtId="173" fontId="18" fillId="25" borderId="0" xfId="52" applyNumberFormat="1" applyFont="1" applyFill="1" applyBorder="1" applyAlignment="1">
      <alignment horizontal="right"/>
    </xf>
    <xf numFmtId="0" fontId="18" fillId="27" borderId="0" xfId="61" applyFont="1" applyFill="1" applyBorder="1" applyAlignment="1">
      <alignment horizontal="justify" vertical="center" wrapText="1"/>
    </xf>
    <xf numFmtId="0" fontId="47" fillId="26" borderId="15" xfId="51" applyFont="1" applyFill="1" applyBorder="1" applyAlignment="1">
      <alignment horizontal="left" vertical="center"/>
    </xf>
    <xf numFmtId="0" fontId="47" fillId="26" borderId="16" xfId="51" applyFont="1" applyFill="1" applyBorder="1" applyAlignment="1">
      <alignment horizontal="left" vertical="center"/>
    </xf>
    <xf numFmtId="0" fontId="47" fillId="26" borderId="17" xfId="51" applyFont="1" applyFill="1" applyBorder="1" applyAlignment="1">
      <alignment horizontal="left" vertical="center"/>
    </xf>
    <xf numFmtId="0" fontId="85" fillId="26" borderId="24" xfId="51" applyNumberFormat="1" applyFont="1" applyFill="1" applyBorder="1" applyAlignment="1">
      <alignment horizontal="center" vertical="center" wrapText="1"/>
    </xf>
    <xf numFmtId="0" fontId="85" fillId="26" borderId="25" xfId="51" applyNumberFormat="1" applyFont="1" applyFill="1" applyBorder="1" applyAlignment="1">
      <alignment horizontal="center" vertical="center"/>
    </xf>
    <xf numFmtId="0" fontId="18" fillId="25" borderId="0" xfId="52" applyNumberFormat="1" applyFont="1" applyFill="1" applyAlignment="1">
      <alignment horizontal="right"/>
    </xf>
    <xf numFmtId="0" fontId="18" fillId="25" borderId="0" xfId="52" applyNumberFormat="1" applyFont="1" applyFill="1" applyBorder="1" applyAlignment="1">
      <alignment horizontal="right"/>
    </xf>
    <xf numFmtId="0" fontId="17" fillId="25" borderId="0" xfId="0" applyFont="1" applyFill="1" applyBorder="1" applyAlignment="1">
      <alignment horizontal="center"/>
    </xf>
    <xf numFmtId="173" fontId="18" fillId="25" borderId="20" xfId="52" applyNumberFormat="1" applyFont="1" applyFill="1" applyBorder="1" applyAlignment="1">
      <alignment horizontal="left"/>
    </xf>
    <xf numFmtId="173" fontId="18" fillId="25" borderId="0" xfId="52" applyNumberFormat="1" applyFont="1" applyFill="1" applyBorder="1" applyAlignment="1">
      <alignment horizontal="left"/>
    </xf>
    <xf numFmtId="0" fontId="16" fillId="25" borderId="0" xfId="0" applyFont="1" applyFill="1" applyBorder="1"/>
    <xf numFmtId="0" fontId="39" fillId="25" borderId="0" xfId="0" applyFont="1" applyFill="1" applyBorder="1" applyAlignment="1">
      <alignment horizontal="left"/>
    </xf>
    <xf numFmtId="0" fontId="76" fillId="25" borderId="0" xfId="78" applyFont="1" applyFill="1" applyBorder="1" applyAlignment="1">
      <alignment horizontal="center" vertical="center"/>
    </xf>
    <xf numFmtId="0" fontId="17" fillId="25" borderId="12" xfId="78" applyFont="1" applyFill="1" applyBorder="1" applyAlignment="1">
      <alignment horizontal="center" vertical="center" wrapText="1"/>
    </xf>
    <xf numFmtId="0" fontId="15" fillId="25" borderId="0" xfId="62" applyFont="1" applyFill="1" applyBorder="1" applyAlignment="1">
      <alignment horizontal="left" vertical="top"/>
    </xf>
    <xf numFmtId="3" fontId="9" fillId="25" borderId="0" xfId="78" applyNumberFormat="1" applyFont="1" applyFill="1" applyBorder="1" applyAlignment="1">
      <alignment horizontal="right" vertical="center" indent="2"/>
    </xf>
    <xf numFmtId="3" fontId="76" fillId="25" borderId="0" xfId="78" applyNumberFormat="1" applyFont="1" applyFill="1" applyBorder="1" applyAlignment="1">
      <alignment horizontal="right" vertical="center" indent="1"/>
    </xf>
    <xf numFmtId="3" fontId="76" fillId="25" borderId="0" xfId="78" applyNumberFormat="1" applyFont="1" applyFill="1" applyBorder="1" applyAlignment="1">
      <alignment vertical="center"/>
    </xf>
    <xf numFmtId="3" fontId="76" fillId="25" borderId="0" xfId="78" applyNumberFormat="1" applyFont="1" applyFill="1" applyBorder="1" applyAlignment="1">
      <alignment horizontal="center" vertical="center"/>
    </xf>
    <xf numFmtId="0" fontId="24" fillId="25" borderId="0" xfId="70" applyFont="1" applyFill="1" applyBorder="1" applyAlignment="1"/>
    <xf numFmtId="3" fontId="76" fillId="25" borderId="0" xfId="78" applyNumberFormat="1" applyFont="1" applyFill="1" applyBorder="1" applyAlignment="1">
      <alignment horizontal="right" vertical="center" indent="2"/>
    </xf>
    <xf numFmtId="3" fontId="76" fillId="25" borderId="0" xfId="78" applyNumberFormat="1" applyFont="1" applyFill="1" applyBorder="1" applyAlignment="1">
      <alignment horizontal="center" vertical="center"/>
    </xf>
    <xf numFmtId="0" fontId="152" fillId="25" borderId="0" xfId="78" applyFont="1" applyFill="1" applyBorder="1" applyAlignment="1">
      <alignment horizontal="left" vertical="center"/>
    </xf>
    <xf numFmtId="171" fontId="9" fillId="25" borderId="0" xfId="78" applyNumberFormat="1" applyFont="1" applyFill="1" applyBorder="1" applyAlignment="1">
      <alignment vertical="center"/>
    </xf>
    <xf numFmtId="171" fontId="152" fillId="25" borderId="0" xfId="78" applyNumberFormat="1" applyFont="1" applyFill="1" applyBorder="1" applyAlignment="1">
      <alignment vertical="center"/>
    </xf>
    <xf numFmtId="0" fontId="17" fillId="24" borderId="0" xfId="40" applyFont="1" applyFill="1" applyBorder="1" applyAlignment="1">
      <alignment horizontal="left" vertical="center" indent="1"/>
    </xf>
    <xf numFmtId="171" fontId="9" fillId="25" borderId="0" xfId="78" applyNumberFormat="1" applyFont="1" applyFill="1" applyBorder="1" applyAlignment="1">
      <alignment horizontal="right" vertical="center"/>
    </xf>
    <xf numFmtId="3" fontId="9" fillId="25" borderId="0" xfId="78" applyNumberFormat="1" applyFont="1" applyFill="1" applyBorder="1" applyAlignment="1">
      <alignment vertical="center"/>
    </xf>
    <xf numFmtId="171" fontId="152" fillId="25" borderId="0" xfId="78" applyNumberFormat="1" applyFont="1" applyFill="1" applyBorder="1" applyAlignment="1">
      <alignment horizontal="right" vertical="center"/>
    </xf>
    <xf numFmtId="0" fontId="22" fillId="25" borderId="0" xfId="62" applyFont="1" applyFill="1" applyBorder="1" applyAlignment="1">
      <alignment horizontal="left" wrapText="1"/>
    </xf>
    <xf numFmtId="0" fontId="18" fillId="25" borderId="0" xfId="62" applyFont="1" applyFill="1" applyBorder="1" applyAlignment="1">
      <alignment wrapText="1"/>
    </xf>
    <xf numFmtId="0" fontId="18" fillId="26" borderId="0" xfId="62" applyFont="1" applyFill="1" applyBorder="1" applyAlignment="1">
      <alignment wrapText="1"/>
    </xf>
    <xf numFmtId="0" fontId="89" fillId="25" borderId="0" xfId="62" applyFont="1" applyFill="1" applyBorder="1"/>
    <xf numFmtId="0" fontId="141" fillId="25" borderId="0" xfId="68" applyFont="1" applyFill="1" applyBorder="1" applyAlignment="1" applyProtection="1"/>
    <xf numFmtId="49" fontId="18" fillId="25" borderId="0" xfId="62" applyNumberFormat="1" applyFont="1" applyFill="1" applyBorder="1" applyAlignment="1">
      <alignment horizontal="right"/>
    </xf>
    <xf numFmtId="0" fontId="120" fillId="24" borderId="0" xfId="40" applyFont="1" applyFill="1" applyBorder="1" applyAlignment="1">
      <alignment horizontal="left" vertical="center" wrapText="1"/>
    </xf>
    <xf numFmtId="165" fontId="19" fillId="0" borderId="0" xfId="227" applyNumberFormat="1" applyFont="1" applyProtection="1">
      <protection locked="0"/>
    </xf>
    <xf numFmtId="0" fontId="8" fillId="0" borderId="0" xfId="63" applyFill="1" applyBorder="1" applyAlignment="1"/>
    <xf numFmtId="0" fontId="8" fillId="0" borderId="0" xfId="63" applyFill="1" applyBorder="1" applyAlignment="1">
      <alignment horizontal="right"/>
    </xf>
    <xf numFmtId="0" fontId="8" fillId="0" borderId="0" xfId="63" applyFont="1" applyFill="1" applyBorder="1" applyAlignment="1">
      <alignment vertical="center"/>
    </xf>
    <xf numFmtId="0" fontId="8" fillId="0" borderId="0" xfId="63" applyFont="1" applyFill="1" applyBorder="1" applyAlignment="1">
      <alignment horizontal="right" vertical="center"/>
    </xf>
    <xf numFmtId="0" fontId="8" fillId="0" borderId="0" xfId="63" applyFont="1" applyFill="1" applyBorder="1"/>
    <xf numFmtId="0" fontId="8" fillId="0" borderId="0" xfId="63" applyFont="1" applyFill="1" applyBorder="1" applyAlignment="1">
      <alignment horizontal="right"/>
    </xf>
    <xf numFmtId="0" fontId="112" fillId="0" borderId="0" xfId="63" applyFont="1" applyFill="1" applyBorder="1"/>
    <xf numFmtId="0" fontId="77" fillId="0" borderId="0" xfId="63" applyFont="1" applyFill="1" applyBorder="1"/>
    <xf numFmtId="3" fontId="77" fillId="0" borderId="0" xfId="63" applyNumberFormat="1" applyFont="1" applyFill="1" applyBorder="1" applyAlignment="1">
      <alignment horizontal="right"/>
    </xf>
    <xf numFmtId="0" fontId="77" fillId="0" borderId="0" xfId="63" applyFont="1" applyFill="1" applyBorder="1" applyAlignment="1">
      <alignment horizontal="right"/>
    </xf>
    <xf numFmtId="3" fontId="77" fillId="0" borderId="0" xfId="63" applyNumberFormat="1" applyFont="1" applyFill="1" applyBorder="1"/>
    <xf numFmtId="0" fontId="143" fillId="0" borderId="0" xfId="316" applyFont="1" applyFill="1" applyBorder="1" applyAlignment="1">
      <alignment horizontal="center" wrapText="1"/>
    </xf>
    <xf numFmtId="0" fontId="77" fillId="0" borderId="0" xfId="63" applyFont="1" applyFill="1" applyBorder="1" applyAlignment="1"/>
    <xf numFmtId="0" fontId="143" fillId="0" borderId="0" xfId="316" applyFont="1" applyFill="1" applyBorder="1" applyAlignment="1">
      <alignment horizontal="left" wrapText="1"/>
    </xf>
    <xf numFmtId="180" fontId="143" fillId="0" borderId="0" xfId="316" applyNumberFormat="1" applyFont="1" applyFill="1" applyBorder="1" applyAlignment="1">
      <alignment horizontal="right"/>
    </xf>
    <xf numFmtId="0" fontId="143" fillId="0" borderId="0" xfId="316" applyFont="1" applyFill="1" applyBorder="1" applyAlignment="1">
      <alignment horizontal="left" vertical="top" wrapText="1"/>
    </xf>
    <xf numFmtId="180" fontId="143" fillId="0" borderId="0" xfId="316" applyNumberFormat="1" applyFont="1" applyFill="1" applyBorder="1" applyAlignment="1">
      <alignment horizontal="right" vertical="center"/>
    </xf>
    <xf numFmtId="4" fontId="77" fillId="0" borderId="0" xfId="63" applyNumberFormat="1" applyFont="1" applyFill="1" applyBorder="1" applyAlignment="1"/>
    <xf numFmtId="181" fontId="143" fillId="0" borderId="0" xfId="316" applyNumberFormat="1" applyFont="1" applyFill="1" applyBorder="1" applyAlignment="1">
      <alignment horizontal="right" vertical="center"/>
    </xf>
    <xf numFmtId="182" fontId="77" fillId="0" borderId="0" xfId="63" applyNumberFormat="1" applyFont="1" applyFill="1" applyBorder="1" applyAlignment="1"/>
    <xf numFmtId="0" fontId="143" fillId="0" borderId="0" xfId="316" applyFont="1" applyFill="1" applyBorder="1" applyAlignment="1">
      <alignment horizontal="left" vertical="top"/>
    </xf>
    <xf numFmtId="0" fontId="143" fillId="0" borderId="0" xfId="316" applyFont="1" applyFill="1" applyBorder="1" applyAlignment="1">
      <alignment horizontal="left"/>
    </xf>
    <xf numFmtId="181" fontId="143" fillId="0" borderId="0" xfId="316" applyNumberFormat="1" applyFont="1" applyFill="1" applyBorder="1" applyAlignment="1">
      <alignment horizontal="right"/>
    </xf>
    <xf numFmtId="4" fontId="77" fillId="0" borderId="0" xfId="63" applyNumberFormat="1" applyFont="1" applyFill="1" applyBorder="1"/>
    <xf numFmtId="0" fontId="77" fillId="0" borderId="0" xfId="63" applyFont="1" applyFill="1" applyBorder="1" applyAlignment="1">
      <alignment vertical="center"/>
    </xf>
    <xf numFmtId="183" fontId="143" fillId="0" borderId="0" xfId="316" applyNumberFormat="1" applyFont="1" applyFill="1" applyBorder="1" applyAlignment="1">
      <alignment horizontal="right" vertical="center"/>
    </xf>
    <xf numFmtId="0" fontId="18" fillId="0" borderId="0" xfId="63" applyFont="1" applyFill="1" applyBorder="1" applyAlignment="1">
      <alignment horizontal="right" vertical="center" wrapText="1"/>
    </xf>
    <xf numFmtId="0" fontId="24" fillId="0" borderId="0" xfId="63" applyFont="1" applyFill="1" applyBorder="1" applyAlignment="1">
      <alignment horizontal="right" wrapText="1"/>
    </xf>
    <xf numFmtId="0" fontId="17" fillId="0" borderId="0" xfId="63" applyFont="1" applyFill="1" applyBorder="1" applyAlignment="1">
      <alignment horizontal="right" vertical="center" wrapText="1"/>
    </xf>
    <xf numFmtId="4" fontId="17" fillId="0" borderId="0" xfId="63" applyNumberFormat="1" applyFont="1" applyFill="1" applyBorder="1" applyAlignment="1">
      <alignment horizontal="right" vertical="center" wrapText="1"/>
    </xf>
    <xf numFmtId="165" fontId="17" fillId="0" borderId="0" xfId="63" applyNumberFormat="1" applyFont="1" applyFill="1" applyBorder="1" applyAlignment="1">
      <alignment horizontal="center" vertical="center" wrapText="1"/>
    </xf>
    <xf numFmtId="1" fontId="17" fillId="0" borderId="0" xfId="63" applyNumberFormat="1" applyFont="1" applyFill="1" applyBorder="1" applyAlignment="1">
      <alignment horizontal="right" vertical="center" wrapText="1"/>
    </xf>
    <xf numFmtId="1" fontId="18" fillId="0" borderId="0" xfId="63" applyNumberFormat="1" applyFont="1" applyFill="1" applyBorder="1" applyAlignment="1">
      <alignment horizontal="right" vertical="center" wrapText="1"/>
    </xf>
    <xf numFmtId="0" fontId="17" fillId="0" borderId="0" xfId="70" applyFont="1" applyFill="1" applyBorder="1" applyAlignment="1">
      <alignment horizontal="center" vertical="center"/>
    </xf>
    <xf numFmtId="0" fontId="17" fillId="0" borderId="0" xfId="70" applyFont="1" applyFill="1" applyBorder="1" applyAlignment="1">
      <alignment horizontal="right" vertical="center"/>
    </xf>
    <xf numFmtId="0" fontId="47" fillId="0" borderId="0" xfId="63" applyFont="1" applyFill="1" applyBorder="1" applyAlignment="1"/>
    <xf numFmtId="0" fontId="142" fillId="0" borderId="0" xfId="316" applyFont="1" applyFill="1" applyBorder="1" applyAlignment="1">
      <alignment vertical="center" wrapText="1"/>
    </xf>
    <xf numFmtId="0" fontId="143" fillId="0" borderId="0" xfId="316" applyFont="1" applyFill="1" applyBorder="1" applyAlignment="1">
      <alignment wrapText="1"/>
    </xf>
    <xf numFmtId="0" fontId="143" fillId="0" borderId="0" xfId="316" applyFont="1" applyFill="1" applyBorder="1" applyAlignment="1">
      <alignment vertical="top" wrapText="1"/>
    </xf>
    <xf numFmtId="0" fontId="109" fillId="0" borderId="0" xfId="63" applyFont="1"/>
    <xf numFmtId="0" fontId="93" fillId="0" borderId="0" xfId="63" applyFont="1" applyBorder="1" applyAlignment="1">
      <alignment horizontal="center" vertical="center" wrapText="1"/>
    </xf>
    <xf numFmtId="0" fontId="93" fillId="0" borderId="0" xfId="63" applyFont="1" applyFill="1" applyBorder="1" applyAlignment="1">
      <alignment horizontal="center" vertical="center" wrapText="1"/>
    </xf>
    <xf numFmtId="0" fontId="109" fillId="0" borderId="0" xfId="63" applyFont="1" applyAlignment="1">
      <alignment horizontal="left"/>
    </xf>
    <xf numFmtId="0" fontId="109" fillId="0" borderId="0" xfId="63" applyFont="1" applyFill="1" applyAlignment="1">
      <alignment horizontal="left"/>
    </xf>
    <xf numFmtId="0" fontId="109" fillId="0" borderId="0" xfId="63" applyFont="1" applyFill="1" applyAlignment="1"/>
    <xf numFmtId="0" fontId="93" fillId="0" borderId="0" xfId="63" applyFont="1" applyFill="1" applyAlignment="1"/>
    <xf numFmtId="0" fontId="146" fillId="0" borderId="0" xfId="63" applyFont="1" applyFill="1" applyAlignment="1">
      <alignment horizontal="center" vertical="center"/>
    </xf>
    <xf numFmtId="0" fontId="93" fillId="26" borderId="0" xfId="63" applyFont="1" applyFill="1" applyBorder="1" applyAlignment="1">
      <alignment horizontal="center" vertical="center" wrapText="1"/>
    </xf>
    <xf numFmtId="0" fontId="93" fillId="0" borderId="0" xfId="63" applyFont="1" applyFill="1" applyBorder="1" applyAlignment="1">
      <alignment horizontal="right" wrapText="1"/>
    </xf>
    <xf numFmtId="0" fontId="146" fillId="0" borderId="0" xfId="63" applyFont="1" applyFill="1" applyBorder="1" applyAlignment="1">
      <alignment horizontal="center" wrapText="1"/>
    </xf>
    <xf numFmtId="0" fontId="146" fillId="26" borderId="0" xfId="63" applyFont="1" applyFill="1" applyBorder="1" applyAlignment="1">
      <alignment horizontal="center" wrapText="1"/>
    </xf>
    <xf numFmtId="0" fontId="93" fillId="0" borderId="0" xfId="63" applyFont="1" applyFill="1" applyBorder="1" applyAlignment="1">
      <alignment horizontal="left"/>
    </xf>
    <xf numFmtId="1" fontId="93" fillId="0" borderId="0" xfId="63" applyNumberFormat="1" applyFont="1" applyFill="1" applyBorder="1" applyAlignment="1">
      <alignment horizontal="center" vertical="center" wrapText="1"/>
    </xf>
    <xf numFmtId="0" fontId="146" fillId="26" borderId="0" xfId="63" applyFont="1" applyFill="1" applyBorder="1" applyAlignment="1">
      <alignment horizontal="center" vertical="center" wrapText="1"/>
    </xf>
    <xf numFmtId="1" fontId="146" fillId="0" borderId="0" xfId="63" applyNumberFormat="1" applyFont="1" applyFill="1" applyBorder="1" applyAlignment="1">
      <alignment horizontal="center" vertical="center" wrapText="1"/>
    </xf>
    <xf numFmtId="0" fontId="146" fillId="0" borderId="0" xfId="63" applyFont="1" applyFill="1" applyBorder="1" applyAlignment="1">
      <alignment horizontal="center" vertical="center" wrapText="1"/>
    </xf>
    <xf numFmtId="4" fontId="93" fillId="0" borderId="0" xfId="40" applyNumberFormat="1" applyFont="1" applyFill="1" applyBorder="1" applyAlignment="1">
      <alignment wrapText="1"/>
    </xf>
    <xf numFmtId="0" fontId="146" fillId="0" borderId="0" xfId="63" applyFont="1" applyBorder="1" applyAlignment="1">
      <alignment horizontal="center" vertical="center" wrapText="1"/>
    </xf>
    <xf numFmtId="1" fontId="93" fillId="0" borderId="0" xfId="63" applyNumberFormat="1" applyFont="1" applyFill="1" applyBorder="1" applyAlignment="1">
      <alignment horizontal="left" vertical="center"/>
    </xf>
    <xf numFmtId="1" fontId="93" fillId="0" borderId="0" xfId="63" applyNumberFormat="1" applyFont="1" applyFill="1" applyBorder="1" applyAlignment="1">
      <alignment horizontal="left" vertical="center" wrapText="1"/>
    </xf>
    <xf numFmtId="0" fontId="133" fillId="0" borderId="0" xfId="63" applyFont="1" applyBorder="1" applyAlignment="1">
      <alignment horizontal="center" vertical="center" wrapText="1"/>
    </xf>
    <xf numFmtId="0" fontId="133" fillId="0" borderId="0" xfId="63" applyFont="1" applyBorder="1" applyAlignment="1">
      <alignment horizontal="right" wrapText="1"/>
    </xf>
    <xf numFmtId="0" fontId="134" fillId="0" borderId="0" xfId="63" applyFont="1" applyBorder="1" applyAlignment="1">
      <alignment horizontal="center" wrapText="1"/>
    </xf>
    <xf numFmtId="0" fontId="134" fillId="0" borderId="0" xfId="63" applyFont="1" applyBorder="1" applyAlignment="1">
      <alignment horizontal="center" vertical="center" wrapText="1"/>
    </xf>
    <xf numFmtId="0" fontId="9" fillId="0" borderId="0" xfId="63" applyFont="1" applyFill="1" applyBorder="1" applyAlignment="1">
      <alignment horizontal="right" wrapText="1"/>
    </xf>
    <xf numFmtId="0" fontId="9" fillId="26" borderId="0" xfId="63" applyFont="1" applyFill="1" applyBorder="1" applyAlignment="1">
      <alignment horizontal="right" wrapText="1"/>
    </xf>
    <xf numFmtId="0" fontId="9" fillId="0" borderId="0" xfId="63" applyFont="1" applyBorder="1" applyAlignment="1">
      <alignment horizontal="center" vertical="center" wrapText="1"/>
    </xf>
    <xf numFmtId="0" fontId="9" fillId="0" borderId="0" xfId="63" applyFont="1" applyBorder="1" applyAlignment="1">
      <alignment horizontal="right" wrapText="1"/>
    </xf>
    <xf numFmtId="0" fontId="14" fillId="0" borderId="0" xfId="63" applyFont="1" applyBorder="1" applyAlignment="1">
      <alignment horizontal="center" wrapText="1"/>
    </xf>
    <xf numFmtId="0" fontId="14" fillId="0" borderId="0" xfId="63" applyFont="1" applyBorder="1" applyAlignment="1">
      <alignment horizontal="center" vertical="center" wrapText="1"/>
    </xf>
    <xf numFmtId="3" fontId="122" fillId="26" borderId="0" xfId="40" applyNumberFormat="1" applyFont="1" applyFill="1" applyBorder="1" applyAlignment="1">
      <alignment horizontal="right" wrapText="1"/>
    </xf>
  </cellXfs>
  <cellStyles count="318">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3empresarial3A_2015" xfId="316"/>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7"/>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1">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font>
        <color theme="0"/>
      </font>
      <fill>
        <patternFill>
          <bgColor theme="7"/>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333333"/>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dez.</c:v>
                  </c:pt>
                  <c:pt idx="1">
                    <c:v>jan.</c:v>
                  </c:pt>
                  <c:pt idx="2">
                    <c:v>fev.</c:v>
                  </c:pt>
                  <c:pt idx="3">
                    <c:v>mar.</c:v>
                  </c:pt>
                  <c:pt idx="4">
                    <c:v>abr.</c:v>
                  </c:pt>
                  <c:pt idx="5">
                    <c:v>mai.</c:v>
                  </c:pt>
                  <c:pt idx="6">
                    <c:v>jun.</c:v>
                  </c:pt>
                  <c:pt idx="7">
                    <c:v>jul.</c:v>
                  </c:pt>
                  <c:pt idx="8">
                    <c:v>ago.</c:v>
                  </c:pt>
                  <c:pt idx="9">
                    <c:v>set.</c:v>
                  </c:pt>
                  <c:pt idx="10">
                    <c:v>out.</c:v>
                  </c:pt>
                  <c:pt idx="11">
                    <c:v>nov.</c:v>
                  </c:pt>
                  <c:pt idx="12">
                    <c:v>dez.</c:v>
                  </c:pt>
                </c:lvl>
                <c:lvl>
                  <c:pt idx="0">
                    <c:v>2016</c:v>
                  </c:pt>
                  <c:pt idx="1">
                    <c:v>2017</c:v>
                  </c:pt>
                </c:lvl>
              </c:multiLvlStrCache>
            </c:multiLvlStrRef>
          </c:cat>
          <c:val>
            <c:numRef>
              <c:f>'9lay_off'!$E$12:$Q$12</c:f>
              <c:numCache>
                <c:formatCode>0</c:formatCode>
                <c:ptCount val="13"/>
                <c:pt idx="0">
                  <c:v>95</c:v>
                </c:pt>
                <c:pt idx="1">
                  <c:v>87</c:v>
                </c:pt>
                <c:pt idx="2">
                  <c:v>78</c:v>
                </c:pt>
                <c:pt idx="3">
                  <c:v>66</c:v>
                </c:pt>
                <c:pt idx="4">
                  <c:v>61</c:v>
                </c:pt>
                <c:pt idx="5">
                  <c:v>45</c:v>
                </c:pt>
                <c:pt idx="6">
                  <c:v>39</c:v>
                </c:pt>
                <c:pt idx="7">
                  <c:v>39</c:v>
                </c:pt>
                <c:pt idx="8">
                  <c:v>32</c:v>
                </c:pt>
                <c:pt idx="9">
                  <c:v>29</c:v>
                </c:pt>
                <c:pt idx="10">
                  <c:v>24</c:v>
                </c:pt>
                <c:pt idx="11">
                  <c:v>42</c:v>
                </c:pt>
                <c:pt idx="12">
                  <c:v>49</c:v>
                </c:pt>
              </c:numCache>
            </c:numRef>
          </c:val>
        </c:ser>
        <c:dLbls>
          <c:showLegendKey val="0"/>
          <c:showVal val="0"/>
          <c:showCatName val="0"/>
          <c:showSerName val="0"/>
          <c:showPercent val="0"/>
          <c:showBubbleSize val="0"/>
        </c:dLbls>
        <c:gapWidth val="150"/>
        <c:axId val="53465088"/>
        <c:axId val="53466624"/>
      </c:barChart>
      <c:catAx>
        <c:axId val="53465088"/>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53466624"/>
        <c:crosses val="autoZero"/>
        <c:auto val="1"/>
        <c:lblAlgn val="ctr"/>
        <c:lblOffset val="100"/>
        <c:tickLblSkip val="1"/>
        <c:tickMarkSkip val="1"/>
        <c:noMultiLvlLbl val="0"/>
      </c:catAx>
      <c:valAx>
        <c:axId val="5346662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346508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112726</c:v>
              </c:pt>
              <c:pt idx="1">
                <c:v>107732</c:v>
              </c:pt>
            </c:numLit>
          </c:val>
        </c:ser>
        <c:dLbls>
          <c:showLegendKey val="0"/>
          <c:showVal val="0"/>
          <c:showCatName val="0"/>
          <c:showSerName val="0"/>
          <c:showPercent val="0"/>
          <c:showBubbleSize val="0"/>
        </c:dLbls>
        <c:gapWidth val="120"/>
        <c:axId val="55444992"/>
        <c:axId val="55446528"/>
      </c:barChart>
      <c:catAx>
        <c:axId val="5544499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55446528"/>
        <c:crosses val="autoZero"/>
        <c:auto val="1"/>
        <c:lblAlgn val="ctr"/>
        <c:lblOffset val="100"/>
        <c:tickLblSkip val="1"/>
        <c:tickMarkSkip val="1"/>
        <c:noMultiLvlLbl val="0"/>
      </c:catAx>
      <c:valAx>
        <c:axId val="55446528"/>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5544499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70946</c:v>
              </c:pt>
              <c:pt idx="1">
                <c:v>4011</c:v>
              </c:pt>
              <c:pt idx="2">
                <c:v>3833</c:v>
              </c:pt>
              <c:pt idx="3">
                <c:v>13566</c:v>
              </c:pt>
              <c:pt idx="4">
                <c:v>11082</c:v>
              </c:pt>
              <c:pt idx="5">
                <c:v>11781</c:v>
              </c:pt>
              <c:pt idx="6">
                <c:v>13407</c:v>
              </c:pt>
              <c:pt idx="7">
                <c:v>16053</c:v>
              </c:pt>
              <c:pt idx="8">
                <c:v>17528</c:v>
              </c:pt>
              <c:pt idx="9">
                <c:v>19782</c:v>
              </c:pt>
              <c:pt idx="10">
                <c:v>19886</c:v>
              </c:pt>
              <c:pt idx="11">
                <c:v>14270</c:v>
              </c:pt>
              <c:pt idx="12">
                <c:v>4313</c:v>
              </c:pt>
            </c:numLit>
          </c:val>
        </c:ser>
        <c:dLbls>
          <c:showLegendKey val="0"/>
          <c:showVal val="0"/>
          <c:showCatName val="0"/>
          <c:showSerName val="0"/>
          <c:showPercent val="0"/>
          <c:showBubbleSize val="0"/>
        </c:dLbls>
        <c:gapWidth val="30"/>
        <c:axId val="56603392"/>
        <c:axId val="56604928"/>
      </c:barChart>
      <c:catAx>
        <c:axId val="5660339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56604928"/>
        <c:crosses val="autoZero"/>
        <c:auto val="1"/>
        <c:lblAlgn val="ctr"/>
        <c:lblOffset val="100"/>
        <c:tickLblSkip val="1"/>
        <c:tickMarkSkip val="1"/>
        <c:noMultiLvlLbl val="0"/>
      </c:catAx>
      <c:valAx>
        <c:axId val="5660492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5660339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4837</c:v>
                </c:pt>
                <c:pt idx="1">
                  <c:v>1668</c:v>
                </c:pt>
                <c:pt idx="2">
                  <c:v>3121</c:v>
                </c:pt>
                <c:pt idx="3">
                  <c:v>950</c:v>
                </c:pt>
                <c:pt idx="4">
                  <c:v>1694</c:v>
                </c:pt>
                <c:pt idx="5">
                  <c:v>3581</c:v>
                </c:pt>
                <c:pt idx="6">
                  <c:v>1410</c:v>
                </c:pt>
                <c:pt idx="7">
                  <c:v>2698</c:v>
                </c:pt>
                <c:pt idx="8">
                  <c:v>1294</c:v>
                </c:pt>
                <c:pt idx="9">
                  <c:v>2078</c:v>
                </c:pt>
                <c:pt idx="10">
                  <c:v>17423</c:v>
                </c:pt>
                <c:pt idx="11">
                  <c:v>1306</c:v>
                </c:pt>
                <c:pt idx="12">
                  <c:v>30631</c:v>
                </c:pt>
                <c:pt idx="13">
                  <c:v>2531</c:v>
                </c:pt>
                <c:pt idx="14">
                  <c:v>8726</c:v>
                </c:pt>
                <c:pt idx="15">
                  <c:v>1230</c:v>
                </c:pt>
                <c:pt idx="16">
                  <c:v>2839</c:v>
                </c:pt>
                <c:pt idx="17">
                  <c:v>3627</c:v>
                </c:pt>
                <c:pt idx="18">
                  <c:v>6497</c:v>
                </c:pt>
                <c:pt idx="19">
                  <c:v>1729</c:v>
                </c:pt>
              </c:numCache>
            </c:numRef>
          </c:val>
        </c:ser>
        <c:dLbls>
          <c:showLegendKey val="0"/>
          <c:showVal val="0"/>
          <c:showCatName val="0"/>
          <c:showSerName val="0"/>
          <c:showPercent val="0"/>
          <c:showBubbleSize val="0"/>
        </c:dLbls>
        <c:gapWidth val="30"/>
        <c:axId val="56651136"/>
        <c:axId val="56657024"/>
      </c:barChart>
      <c:catAx>
        <c:axId val="56651136"/>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56657024"/>
        <c:crosses val="autoZero"/>
        <c:auto val="1"/>
        <c:lblAlgn val="ctr"/>
        <c:lblOffset val="100"/>
        <c:tickLblSkip val="1"/>
        <c:tickMarkSkip val="1"/>
        <c:noMultiLvlLbl val="0"/>
      </c:catAx>
      <c:valAx>
        <c:axId val="5665702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5665113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120.78819229241201</c:v>
                </c:pt>
                <c:pt idx="1">
                  <c:v>112.115194556666</c:v>
                </c:pt>
                <c:pt idx="2">
                  <c:v>116.0192015625</c:v>
                </c:pt>
                <c:pt idx="3">
                  <c:v>118.315242896425</c:v>
                </c:pt>
                <c:pt idx="4">
                  <c:v>112.69624867162599</c:v>
                </c:pt>
                <c:pt idx="5">
                  <c:v>121.812978788341</c:v>
                </c:pt>
                <c:pt idx="6">
                  <c:v>106.729415254237</c:v>
                </c:pt>
                <c:pt idx="7">
                  <c:v>120.363433431696</c:v>
                </c:pt>
                <c:pt idx="8">
                  <c:v>109.15604248366</c:v>
                </c:pt>
                <c:pt idx="9">
                  <c:v>117.082350337759</c:v>
                </c:pt>
                <c:pt idx="10">
                  <c:v>114.725909394079</c:v>
                </c:pt>
                <c:pt idx="11">
                  <c:v>113.799283216783</c:v>
                </c:pt>
                <c:pt idx="12">
                  <c:v>113.275981848185</c:v>
                </c:pt>
                <c:pt idx="13">
                  <c:v>113.968433379598</c:v>
                </c:pt>
                <c:pt idx="14">
                  <c:v>118.79640060698</c:v>
                </c:pt>
                <c:pt idx="15">
                  <c:v>120.29690246045701</c:v>
                </c:pt>
                <c:pt idx="16">
                  <c:v>119.059077876106</c:v>
                </c:pt>
                <c:pt idx="17">
                  <c:v>114.151509385113</c:v>
                </c:pt>
                <c:pt idx="18">
                  <c:v>82.593364485981297</c:v>
                </c:pt>
                <c:pt idx="19">
                  <c:v>106.504413309982</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112.003204091162</c:v>
                </c:pt>
                <c:pt idx="1">
                  <c:v>112.003204091162</c:v>
                </c:pt>
                <c:pt idx="2">
                  <c:v>112.003204091162</c:v>
                </c:pt>
                <c:pt idx="3">
                  <c:v>112.003204091162</c:v>
                </c:pt>
                <c:pt idx="4">
                  <c:v>112.003204091162</c:v>
                </c:pt>
                <c:pt idx="5">
                  <c:v>112.003204091162</c:v>
                </c:pt>
                <c:pt idx="6">
                  <c:v>112.003204091162</c:v>
                </c:pt>
                <c:pt idx="7">
                  <c:v>112.003204091162</c:v>
                </c:pt>
                <c:pt idx="8">
                  <c:v>112.003204091162</c:v>
                </c:pt>
                <c:pt idx="9">
                  <c:v>112.003204091162</c:v>
                </c:pt>
                <c:pt idx="10">
                  <c:v>112.003204091162</c:v>
                </c:pt>
                <c:pt idx="11">
                  <c:v>112.003204091162</c:v>
                </c:pt>
                <c:pt idx="12">
                  <c:v>112.003204091162</c:v>
                </c:pt>
                <c:pt idx="13">
                  <c:v>112.003204091162</c:v>
                </c:pt>
                <c:pt idx="14">
                  <c:v>112.003204091162</c:v>
                </c:pt>
                <c:pt idx="15">
                  <c:v>112.003204091162</c:v>
                </c:pt>
                <c:pt idx="16">
                  <c:v>112.003204091162</c:v>
                </c:pt>
                <c:pt idx="17">
                  <c:v>112.003204091162</c:v>
                </c:pt>
                <c:pt idx="18">
                  <c:v>112.003204091162</c:v>
                </c:pt>
                <c:pt idx="19">
                  <c:v>112.003204091162</c:v>
                </c:pt>
              </c:numCache>
            </c:numRef>
          </c:val>
          <c:smooth val="0"/>
        </c:ser>
        <c:dLbls>
          <c:showLegendKey val="0"/>
          <c:showVal val="0"/>
          <c:showCatName val="0"/>
          <c:showSerName val="0"/>
          <c:showPercent val="0"/>
          <c:showBubbleSize val="0"/>
        </c:dLbls>
        <c:marker val="1"/>
        <c:smooth val="0"/>
        <c:axId val="56670848"/>
        <c:axId val="56312192"/>
      </c:lineChart>
      <c:catAx>
        <c:axId val="56670848"/>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56312192"/>
        <c:crosses val="autoZero"/>
        <c:auto val="1"/>
        <c:lblAlgn val="ctr"/>
        <c:lblOffset val="100"/>
        <c:tickLblSkip val="1"/>
        <c:tickMarkSkip val="1"/>
        <c:noMultiLvlLbl val="0"/>
      </c:catAx>
      <c:valAx>
        <c:axId val="56312192"/>
        <c:scaling>
          <c:orientation val="minMax"/>
          <c:min val="82"/>
        </c:scaling>
        <c:delete val="0"/>
        <c:axPos val="l"/>
        <c:numFmt formatCode="0.0" sourceLinked="1"/>
        <c:majorTickMark val="out"/>
        <c:minorTickMark val="none"/>
        <c:tickLblPos val="none"/>
        <c:spPr>
          <a:ln w="9525">
            <a:noFill/>
          </a:ln>
        </c:spPr>
        <c:crossAx val="56670848"/>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9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pt idx="192">
                <c:v> </c:v>
              </c:pt>
            </c:strLit>
          </c:cat>
          <c:val>
            <c:numLit>
              <c:formatCode>0.0</c:formatCode>
              <c:ptCount val="181"/>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numLit>
          </c:val>
          <c:smooth val="0"/>
        </c:ser>
        <c:ser>
          <c:idx val="1"/>
          <c:order val="1"/>
          <c:tx>
            <c:v>iconfianca</c:v>
          </c:tx>
          <c:spPr>
            <a:ln w="25400">
              <a:solidFill>
                <a:schemeClr val="accent2"/>
              </a:solidFill>
              <a:prstDash val="solid"/>
            </a:ln>
          </c:spPr>
          <c:marker>
            <c:symbol val="none"/>
          </c:marker>
          <c:cat>
            <c:strLit>
              <c:ptCount val="19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pt idx="192">
                <c:v> </c:v>
              </c:pt>
            </c:strLit>
          </c:cat>
          <c:val>
            <c:numLit>
              <c:formatCode>0.0</c:formatCode>
              <c:ptCount val="181"/>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pt idx="173">
                <c:v>1.6792420811565016</c:v>
              </c:pt>
              <c:pt idx="174">
                <c:v>2.5322824173496365</c:v>
              </c:pt>
              <c:pt idx="175">
                <c:v>2.345814412637913</c:v>
              </c:pt>
              <c:pt idx="176">
                <c:v>1.5256145578191604</c:v>
              </c:pt>
              <c:pt idx="177">
                <c:v>2.0599032732916998</c:v>
              </c:pt>
              <c:pt idx="178">
                <c:v>2.2513711922046085</c:v>
              </c:pt>
              <c:pt idx="179">
                <c:v>2.2528989451332122</c:v>
              </c:pt>
            </c:numLit>
          </c:val>
          <c:smooth val="0"/>
        </c:ser>
        <c:dLbls>
          <c:showLegendKey val="0"/>
          <c:showVal val="0"/>
          <c:showCatName val="0"/>
          <c:showSerName val="0"/>
          <c:showPercent val="0"/>
          <c:showBubbleSize val="0"/>
        </c:dLbls>
        <c:marker val="1"/>
        <c:smooth val="0"/>
        <c:axId val="56803328"/>
        <c:axId val="56804864"/>
      </c:lineChart>
      <c:catAx>
        <c:axId val="5680332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6804864"/>
        <c:crosses val="autoZero"/>
        <c:auto val="1"/>
        <c:lblAlgn val="ctr"/>
        <c:lblOffset val="100"/>
        <c:tickLblSkip val="6"/>
        <c:tickMarkSkip val="1"/>
        <c:noMultiLvlLbl val="0"/>
      </c:catAx>
      <c:valAx>
        <c:axId val="56804864"/>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6803328"/>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9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pt idx="192">
                <c:v> </c:v>
              </c:pt>
            </c:strLit>
          </c:cat>
          <c:val>
            <c:numLit>
              <c:formatCode>0.0</c:formatCode>
              <c:ptCount val="181"/>
              <c:pt idx="0">
                <c:v>-0.37250821654723038</c:v>
              </c:pt>
              <c:pt idx="1">
                <c:v>-0.21026719079835049</c:v>
              </c:pt>
              <c:pt idx="2">
                <c:v>-0.35885260151147375</c:v>
              </c:pt>
              <c:pt idx="3">
                <c:v>-0.30043961555908694</c:v>
              </c:pt>
              <c:pt idx="4">
                <c:v>-0.54260672251918751</c:v>
              </c:pt>
              <c:pt idx="5">
                <c:v>-0.45083330336001953</c:v>
              </c:pt>
              <c:pt idx="6">
                <c:v>-0.37247487138415381</c:v>
              </c:pt>
              <c:pt idx="7">
                <c:v>-0.10788694818954191</c:v>
              </c:pt>
              <c:pt idx="8">
                <c:v>0.11390116569076469</c:v>
              </c:pt>
              <c:pt idx="9">
                <c:v>0.41044505284718835</c:v>
              </c:pt>
              <c:pt idx="10">
                <c:v>0.51371410211921098</c:v>
              </c:pt>
              <c:pt idx="11">
                <c:v>0.52618293639539182</c:v>
              </c:pt>
              <c:pt idx="12">
                <c:v>0.42615823720831508</c:v>
              </c:pt>
              <c:pt idx="13">
                <c:v>0.39870269373965572</c:v>
              </c:pt>
              <c:pt idx="14">
                <c:v>0.43243029129939914</c:v>
              </c:pt>
              <c:pt idx="15">
                <c:v>0.60158171215737488</c:v>
              </c:pt>
              <c:pt idx="16">
                <c:v>0.8906467354899652</c:v>
              </c:pt>
              <c:pt idx="17">
                <c:v>1.0762219616847146</c:v>
              </c:pt>
              <c:pt idx="18">
                <c:v>1.1769429724724734</c:v>
              </c:pt>
              <c:pt idx="19">
                <c:v>1.2172805044586139</c:v>
              </c:pt>
              <c:pt idx="20">
                <c:v>1.2645955347759166</c:v>
              </c:pt>
              <c:pt idx="21">
                <c:v>1.196757845652094</c:v>
              </c:pt>
              <c:pt idx="22">
                <c:v>0.9555856167149841</c:v>
              </c:pt>
              <c:pt idx="23">
                <c:v>0.71968507734871456</c:v>
              </c:pt>
              <c:pt idx="24">
                <c:v>0.64428153754236406</c:v>
              </c:pt>
              <c:pt idx="25">
                <c:v>0.74174707061698164</c:v>
              </c:pt>
              <c:pt idx="26">
                <c:v>0.91079360810593857</c:v>
              </c:pt>
              <c:pt idx="27">
                <c:v>0.95607457853418354</c:v>
              </c:pt>
              <c:pt idx="28">
                <c:v>0.92973284302840831</c:v>
              </c:pt>
              <c:pt idx="29">
                <c:v>0.74762309992722797</c:v>
              </c:pt>
              <c:pt idx="30">
                <c:v>0.42033846739224157</c:v>
              </c:pt>
              <c:pt idx="31">
                <c:v>0.22550121365642223</c:v>
              </c:pt>
              <c:pt idx="32">
                <c:v>0.14917652601743636</c:v>
              </c:pt>
              <c:pt idx="33">
                <c:v>0.31222295864336402</c:v>
              </c:pt>
              <c:pt idx="34">
                <c:v>0.22375928453463242</c:v>
              </c:pt>
              <c:pt idx="35">
                <c:v>0.33530026402019064</c:v>
              </c:pt>
              <c:pt idx="36">
                <c:v>0.30302403695299779</c:v>
              </c:pt>
              <c:pt idx="37">
                <c:v>0.5640748925744028</c:v>
              </c:pt>
              <c:pt idx="38">
                <c:v>0.4650109835383307</c:v>
              </c:pt>
              <c:pt idx="39">
                <c:v>0.62527686513423419</c:v>
              </c:pt>
              <c:pt idx="40">
                <c:v>0.49871209419223034</c:v>
              </c:pt>
              <c:pt idx="41">
                <c:v>0.78854896863869128</c:v>
              </c:pt>
              <c:pt idx="42">
                <c:v>0.87452310422528667</c:v>
              </c:pt>
              <c:pt idx="43">
                <c:v>1.0270522993798072</c:v>
              </c:pt>
              <c:pt idx="44">
                <c:v>1.0223039522847734</c:v>
              </c:pt>
              <c:pt idx="45">
                <c:v>1.1767760792499402</c:v>
              </c:pt>
              <c:pt idx="46">
                <c:v>1.1733325031798589</c:v>
              </c:pt>
              <c:pt idx="47">
                <c:v>0.99141326350326453</c:v>
              </c:pt>
              <c:pt idx="48">
                <c:v>0.83554532865444975</c:v>
              </c:pt>
              <c:pt idx="49">
                <c:v>0.92929638416831029</c:v>
              </c:pt>
              <c:pt idx="50">
                <c:v>1.2100757174393602</c:v>
              </c:pt>
              <c:pt idx="51">
                <c:v>1.3609353318476818</c:v>
              </c:pt>
              <c:pt idx="52">
                <c:v>1.5024716802009432</c:v>
              </c:pt>
              <c:pt idx="53">
                <c:v>1.547864107263325</c:v>
              </c:pt>
              <c:pt idx="54">
                <c:v>1.4166704810912045</c:v>
              </c:pt>
              <c:pt idx="55">
                <c:v>1.4089641808674449</c:v>
              </c:pt>
              <c:pt idx="56">
                <c:v>1.4241245646960934</c:v>
              </c:pt>
              <c:pt idx="57">
                <c:v>1.5178815056564829</c:v>
              </c:pt>
              <c:pt idx="58">
                <c:v>1.4762513843274847</c:v>
              </c:pt>
              <c:pt idx="59">
                <c:v>1.3525461188290728</c:v>
              </c:pt>
              <c:pt idx="60">
                <c:v>1.2886818719750552</c:v>
              </c:pt>
              <c:pt idx="61">
                <c:v>1.2818927653704548</c:v>
              </c:pt>
              <c:pt idx="62">
                <c:v>1.4803785512620662</c:v>
              </c:pt>
              <c:pt idx="63">
                <c:v>1.5351226122677275</c:v>
              </c:pt>
              <c:pt idx="64">
                <c:v>1.4999987975267521</c:v>
              </c:pt>
              <c:pt idx="65">
                <c:v>1.1014583676271845</c:v>
              </c:pt>
              <c:pt idx="66">
                <c:v>0.79651369785715964</c:v>
              </c:pt>
              <c:pt idx="67">
                <c:v>0.6188271992746831</c:v>
              </c:pt>
              <c:pt idx="68">
                <c:v>0.5437261452241795</c:v>
              </c:pt>
              <c:pt idx="69">
                <c:v>0.24466374210429676</c:v>
              </c:pt>
              <c:pt idx="70">
                <c:v>-0.44424825223732256</c:v>
              </c:pt>
              <c:pt idx="71">
                <c:v>-1.1412652732764632</c:v>
              </c:pt>
              <c:pt idx="72">
                <c:v>-1.6406969125562887</c:v>
              </c:pt>
              <c:pt idx="73">
                <c:v>-1.9997931546132899</c:v>
              </c:pt>
              <c:pt idx="74">
                <c:v>-2.0740588686760049</c:v>
              </c:pt>
              <c:pt idx="75">
                <c:v>-2.0756921753546287</c:v>
              </c:pt>
              <c:pt idx="76">
                <c:v>-1.6800609339836867</c:v>
              </c:pt>
              <c:pt idx="77">
                <c:v>-1.3372960998840899</c:v>
              </c:pt>
              <c:pt idx="78">
                <c:v>-0.94211690811062188</c:v>
              </c:pt>
              <c:pt idx="79">
                <c:v>-0.54540050953011954</c:v>
              </c:pt>
              <c:pt idx="80">
                <c:v>-0.20104017551644782</c:v>
              </c:pt>
              <c:pt idx="81">
                <c:v>0.12190885630784347</c:v>
              </c:pt>
              <c:pt idx="82">
                <c:v>6.1200797616055291E-2</c:v>
              </c:pt>
              <c:pt idx="83">
                <c:v>-5.2293107631983665E-2</c:v>
              </c:pt>
              <c:pt idx="84">
                <c:v>-0.20121182838165191</c:v>
              </c:pt>
              <c:pt idx="85">
                <c:v>-0.26133013435310004</c:v>
              </c:pt>
              <c:pt idx="86">
                <c:v>-0.13766154554708462</c:v>
              </c:pt>
              <c:pt idx="87">
                <c:v>4.420726551125076E-2</c:v>
              </c:pt>
              <c:pt idx="88">
                <c:v>0.23158802146530846</c:v>
              </c:pt>
              <c:pt idx="89">
                <c:v>0.28486487586518361</c:v>
              </c:pt>
              <c:pt idx="90">
                <c:v>0.19811125741784533</c:v>
              </c:pt>
              <c:pt idx="91">
                <c:v>0.16946194103247098</c:v>
              </c:pt>
              <c:pt idx="92">
                <c:v>0.17305561774539885</c:v>
              </c:pt>
              <c:pt idx="93">
                <c:v>-1.8518960967630477E-2</c:v>
              </c:pt>
              <c:pt idx="94">
                <c:v>-0.28695717284803679</c:v>
              </c:pt>
              <c:pt idx="95">
                <c:v>-0.76489406177003039</c:v>
              </c:pt>
              <c:pt idx="96">
                <c:v>-0.95103903056624783</c:v>
              </c:pt>
              <c:pt idx="97">
                <c:v>-1.1019991181238531</c:v>
              </c:pt>
              <c:pt idx="98">
                <c:v>-1.1488165803243511</c:v>
              </c:pt>
              <c:pt idx="99">
                <c:v>-1.341452073907494</c:v>
              </c:pt>
              <c:pt idx="100">
                <c:v>-1.5213917224637026</c:v>
              </c:pt>
              <c:pt idx="101">
                <c:v>-1.6789004851730591</c:v>
              </c:pt>
              <c:pt idx="102">
                <c:v>-1.825639261148132</c:v>
              </c:pt>
              <c:pt idx="103">
                <c:v>-1.9699448433235616</c:v>
              </c:pt>
              <c:pt idx="104">
                <c:v>-2.1870416776265693</c:v>
              </c:pt>
              <c:pt idx="105">
                <c:v>-2.4390714324664389</c:v>
              </c:pt>
              <c:pt idx="106">
                <c:v>-2.8696583315125728</c:v>
              </c:pt>
              <c:pt idx="107">
                <c:v>-3.2886243769242345</c:v>
              </c:pt>
              <c:pt idx="108">
                <c:v>-3.5654327663443008</c:v>
              </c:pt>
              <c:pt idx="109">
                <c:v>-3.7050250939806233</c:v>
              </c:pt>
              <c:pt idx="110">
                <c:v>-3.6701393296711382</c:v>
              </c:pt>
              <c:pt idx="111">
                <c:v>-3.5718383498790556</c:v>
              </c:pt>
              <c:pt idx="112">
                <c:v>-3.5342069776934952</c:v>
              </c:pt>
              <c:pt idx="113">
                <c:v>-3.3775873372567289</c:v>
              </c:pt>
              <c:pt idx="114">
                <c:v>-3.2924764263364685</c:v>
              </c:pt>
              <c:pt idx="115">
                <c:v>-3.0236429467961177</c:v>
              </c:pt>
              <c:pt idx="116">
                <c:v>-3.196211255574481</c:v>
              </c:pt>
              <c:pt idx="117">
                <c:v>-3.5308681746499988</c:v>
              </c:pt>
              <c:pt idx="118">
                <c:v>-3.8307816485889532</c:v>
              </c:pt>
              <c:pt idx="119">
                <c:v>-3.9033964237964187</c:v>
              </c:pt>
              <c:pt idx="120">
                <c:v>-3.8236932287530232</c:v>
              </c:pt>
              <c:pt idx="121">
                <c:v>-3.7329010080756126</c:v>
              </c:pt>
              <c:pt idx="122">
                <c:v>-3.3995253920312356</c:v>
              </c:pt>
              <c:pt idx="123">
                <c:v>-3.107334077922546</c:v>
              </c:pt>
              <c:pt idx="124">
                <c:v>-2.7897482874907951</c:v>
              </c:pt>
              <c:pt idx="125">
                <c:v>-2.5593953702544434</c:v>
              </c:pt>
              <c:pt idx="126">
                <c:v>-2.2852748549737831</c:v>
              </c:pt>
              <c:pt idx="127">
                <c:v>-1.8584336613120804</c:v>
              </c:pt>
              <c:pt idx="128">
                <c:v>-1.5473326521801798</c:v>
              </c:pt>
              <c:pt idx="129">
                <c:v>-1.2959574778100571</c:v>
              </c:pt>
              <c:pt idx="130">
                <c:v>-1.1611625263626315</c:v>
              </c:pt>
              <c:pt idx="131">
                <c:v>-1.0011622642374141</c:v>
              </c:pt>
              <c:pt idx="132">
                <c:v>-0.7358788177633947</c:v>
              </c:pt>
              <c:pt idx="133">
                <c:v>-0.49017782699463974</c:v>
              </c:pt>
              <c:pt idx="134">
                <c:v>-0.22552014759379435</c:v>
              </c:pt>
              <c:pt idx="135">
                <c:v>-6.2885599536910419E-2</c:v>
              </c:pt>
              <c:pt idx="136">
                <c:v>0.16038340297616291</c:v>
              </c:pt>
              <c:pt idx="137">
                <c:v>0.38246947142084442</c:v>
              </c:pt>
              <c:pt idx="138">
                <c:v>0.55964750157739696</c:v>
              </c:pt>
              <c:pt idx="139">
                <c:v>0.61746936058960156</c:v>
              </c:pt>
              <c:pt idx="140">
                <c:v>0.55621577417204848</c:v>
              </c:pt>
              <c:pt idx="141">
                <c:v>0.58204181603432703</c:v>
              </c:pt>
              <c:pt idx="142">
                <c:v>0.40714590058477695</c:v>
              </c:pt>
              <c:pt idx="143">
                <c:v>0.20373290923738524</c:v>
              </c:pt>
              <c:pt idx="144">
                <c:v>0.29098338449174233</c:v>
              </c:pt>
              <c:pt idx="145">
                <c:v>0.32992209173200326</c:v>
              </c:pt>
              <c:pt idx="146">
                <c:v>0.66701015254454821</c:v>
              </c:pt>
              <c:pt idx="147">
                <c:v>0.82272705761603504</c:v>
              </c:pt>
              <c:pt idx="148">
                <c:v>1.1844735162722195</c:v>
              </c:pt>
              <c:pt idx="149">
                <c:v>1.3026043971533543</c:v>
              </c:pt>
              <c:pt idx="150">
                <c:v>1.3798049132439272</c:v>
              </c:pt>
              <c:pt idx="151">
                <c:v>1.4097091837320899</c:v>
              </c:pt>
              <c:pt idx="152">
                <c:v>1.4170388410061552</c:v>
              </c:pt>
              <c:pt idx="153">
                <c:v>1.1776324184405285</c:v>
              </c:pt>
              <c:pt idx="154">
                <c:v>0.94424650155782652</c:v>
              </c:pt>
              <c:pt idx="155">
                <c:v>0.71250035006504198</c:v>
              </c:pt>
              <c:pt idx="156">
                <c:v>0.76760362141700067</c:v>
              </c:pt>
              <c:pt idx="157">
                <c:v>0.79314187474185238</c:v>
              </c:pt>
              <c:pt idx="158">
                <c:v>0.9858189680740731</c:v>
              </c:pt>
              <c:pt idx="159">
                <c:v>1.1139809079858671</c:v>
              </c:pt>
              <c:pt idx="160">
                <c:v>1.212081641891237</c:v>
              </c:pt>
              <c:pt idx="161">
                <c:v>1.2228612529800595</c:v>
              </c:pt>
              <c:pt idx="162">
                <c:v>1.2284617265769535</c:v>
              </c:pt>
              <c:pt idx="163">
                <c:v>1.3234136595431245</c:v>
              </c:pt>
              <c:pt idx="164">
                <c:v>1.360744207608976</c:v>
              </c:pt>
              <c:pt idx="165">
                <c:v>1.3336310230389721</c:v>
              </c:pt>
              <c:pt idx="166">
                <c:v>1.2414667506207493</c:v>
              </c:pt>
              <c:pt idx="167">
                <c:v>1.1559345267775065</c:v>
              </c:pt>
              <c:pt idx="168">
                <c:v>1.1966717057086136</c:v>
              </c:pt>
              <c:pt idx="169">
                <c:v>1.3610373324770515</c:v>
              </c:pt>
              <c:pt idx="170">
                <c:v>1.5743043136437966</c:v>
              </c:pt>
              <c:pt idx="171">
                <c:v>1.7974725560098339</c:v>
              </c:pt>
              <c:pt idx="172">
                <c:v>1.9688530296117013</c:v>
              </c:pt>
              <c:pt idx="173">
                <c:v>2.1314858189658059</c:v>
              </c:pt>
              <c:pt idx="174">
                <c:v>2.1930839492185004</c:v>
              </c:pt>
              <c:pt idx="175">
                <c:v>2.13770452582364</c:v>
              </c:pt>
              <c:pt idx="176">
                <c:v>2.1449886629214392</c:v>
              </c:pt>
              <c:pt idx="177">
                <c:v>2.0938943634725913</c:v>
              </c:pt>
              <c:pt idx="178">
                <c:v>2.0639923544814844</c:v>
              </c:pt>
              <c:pt idx="179">
                <c:v>1.8899014921988959</c:v>
              </c:pt>
            </c:numLit>
          </c:val>
          <c:smooth val="0"/>
        </c:ser>
        <c:dLbls>
          <c:showLegendKey val="0"/>
          <c:showVal val="0"/>
          <c:showCatName val="0"/>
          <c:showSerName val="1"/>
          <c:showPercent val="0"/>
          <c:showBubbleSize val="0"/>
        </c:dLbls>
        <c:marker val="1"/>
        <c:smooth val="0"/>
        <c:axId val="57105024"/>
        <c:axId val="57115392"/>
      </c:lineChart>
      <c:catAx>
        <c:axId val="57105024"/>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7115392"/>
        <c:crosses val="autoZero"/>
        <c:auto val="1"/>
        <c:lblAlgn val="ctr"/>
        <c:lblOffset val="100"/>
        <c:tickLblSkip val="1"/>
        <c:tickMarkSkip val="1"/>
        <c:noMultiLvlLbl val="0"/>
      </c:catAx>
      <c:valAx>
        <c:axId val="57115392"/>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7105024"/>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9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pt idx="192">
                <c:v> </c:v>
              </c:pt>
            </c:strLit>
          </c:cat>
          <c:val>
            <c:numLit>
              <c:formatCode>0.000</c:formatCode>
              <c:ptCount val="181"/>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numLit>
          </c:val>
          <c:smooth val="0"/>
        </c:ser>
        <c:dLbls>
          <c:showLegendKey val="0"/>
          <c:showVal val="0"/>
          <c:showCatName val="0"/>
          <c:showSerName val="0"/>
          <c:showPercent val="0"/>
          <c:showBubbleSize val="0"/>
        </c:dLbls>
        <c:marker val="1"/>
        <c:smooth val="0"/>
        <c:axId val="56885632"/>
        <c:axId val="56887168"/>
      </c:lineChart>
      <c:catAx>
        <c:axId val="5688563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6887168"/>
        <c:crosses val="autoZero"/>
        <c:auto val="1"/>
        <c:lblAlgn val="ctr"/>
        <c:lblOffset val="100"/>
        <c:tickLblSkip val="1"/>
        <c:tickMarkSkip val="1"/>
        <c:noMultiLvlLbl val="0"/>
      </c:catAx>
      <c:valAx>
        <c:axId val="5688716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688563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456205698838541"/>
                  <c:y val="-7.7522083933056748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pt idx="192">
                <c:v> </c:v>
              </c:pt>
            </c:strLit>
          </c:cat>
          <c:val>
            <c:numLit>
              <c:formatCode>0.0</c:formatCode>
              <c:ptCount val="181"/>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numLit>
          </c:val>
          <c:smooth val="0"/>
        </c:ser>
        <c:ser>
          <c:idx val="1"/>
          <c:order val="1"/>
          <c:tx>
            <c:v>industria</c:v>
          </c:tx>
          <c:spPr>
            <a:ln w="25400">
              <a:solidFill>
                <a:schemeClr val="tx2"/>
              </a:solidFill>
              <a:prstDash val="solid"/>
            </a:ln>
          </c:spPr>
          <c:marker>
            <c:symbol val="none"/>
          </c:marker>
          <c:dLbls>
            <c:dLbl>
              <c:idx val="3"/>
              <c:layout>
                <c:manualLayout>
                  <c:x val="0.58738324869154668"/>
                  <c:y val="0.25520277707222083"/>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9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pt idx="192">
                <c:v> </c:v>
              </c:pt>
            </c:strLit>
          </c:cat>
          <c:val>
            <c:numLit>
              <c:formatCode>0.0</c:formatCode>
              <c:ptCount val="181"/>
              <c:pt idx="0">
                <c:v>-10.5829354766985</c:v>
              </c:pt>
              <c:pt idx="1">
                <c:v>-11.502880452450638</c:v>
              </c:pt>
              <c:pt idx="2">
                <c:v>-13.480657648313885</c:v>
              </c:pt>
              <c:pt idx="3">
                <c:v>-15.152454125536105</c:v>
              </c:pt>
              <c:pt idx="4">
                <c:v>-15.424465734091662</c:v>
              </c:pt>
              <c:pt idx="5">
                <c:v>-13.503141481536106</c:v>
              </c:pt>
              <c:pt idx="6">
                <c:v>-10.880937957313884</c:v>
              </c:pt>
              <c:pt idx="7">
                <c:v>-9.1659541362027728</c:v>
              </c:pt>
              <c:pt idx="8">
                <c:v>-8.3872041205361061</c:v>
              </c:pt>
              <c:pt idx="9">
                <c:v>-8.7271183175361084</c:v>
              </c:pt>
              <c:pt idx="10">
                <c:v>-9.8207254728694409</c:v>
              </c:pt>
              <c:pt idx="11">
                <c:v>-9.5967804377583299</c:v>
              </c:pt>
              <c:pt idx="12">
                <c:v>-8.1949385826472181</c:v>
              </c:pt>
              <c:pt idx="13">
                <c:v>-6.9795900015361072</c:v>
              </c:pt>
              <c:pt idx="14">
                <c:v>-7.0031060246472174</c:v>
              </c:pt>
              <c:pt idx="15">
                <c:v>-7.4144974905361067</c:v>
              </c:pt>
              <c:pt idx="16">
                <c:v>-6.573124468869441</c:v>
              </c:pt>
              <c:pt idx="17">
                <c:v>-4.978187702869441</c:v>
              </c:pt>
              <c:pt idx="18">
                <c:v>-3.4696458220916639</c:v>
              </c:pt>
              <c:pt idx="19">
                <c:v>-1.7238196927583307</c:v>
              </c:pt>
              <c:pt idx="20">
                <c:v>-2.3149611885361079</c:v>
              </c:pt>
              <c:pt idx="21">
                <c:v>-3.2675036230916628</c:v>
              </c:pt>
              <c:pt idx="22">
                <c:v>-4.500488874091662</c:v>
              </c:pt>
              <c:pt idx="23">
                <c:v>-5.5997956789805512</c:v>
              </c:pt>
              <c:pt idx="24">
                <c:v>-5.4728795007583289</c:v>
              </c:pt>
              <c:pt idx="25">
                <c:v>-6.8393811995361089</c:v>
              </c:pt>
              <c:pt idx="26">
                <c:v>-6.944766203091663</c:v>
              </c:pt>
              <c:pt idx="27">
                <c:v>-6.1373427314249973</c:v>
              </c:pt>
              <c:pt idx="28">
                <c:v>-5.8230365733138854</c:v>
              </c:pt>
              <c:pt idx="29">
                <c:v>-6.2433153698694399</c:v>
              </c:pt>
              <c:pt idx="30">
                <c:v>-8.7110556558694423</c:v>
              </c:pt>
              <c:pt idx="31">
                <c:v>-8.2051136180916622</c:v>
              </c:pt>
              <c:pt idx="32">
                <c:v>-6.7881882350916625</c:v>
              </c:pt>
              <c:pt idx="33">
                <c:v>-4.1074894224249947</c:v>
              </c:pt>
              <c:pt idx="34">
                <c:v>-3.2386181040916617</c:v>
              </c:pt>
              <c:pt idx="35">
                <c:v>-3.4274677729805512</c:v>
              </c:pt>
              <c:pt idx="36">
                <c:v>-4.3161631478694398</c:v>
              </c:pt>
              <c:pt idx="37">
                <c:v>-4.7892948094249954</c:v>
              </c:pt>
              <c:pt idx="38">
                <c:v>-5.5025474749805516</c:v>
              </c:pt>
              <c:pt idx="39">
                <c:v>-6.1334854298694408</c:v>
              </c:pt>
              <c:pt idx="40">
                <c:v>-6.4404249216472182</c:v>
              </c:pt>
              <c:pt idx="41">
                <c:v>-5.2587860988694404</c:v>
              </c:pt>
              <c:pt idx="42">
                <c:v>-3.3580528650916635</c:v>
              </c:pt>
              <c:pt idx="43">
                <c:v>-2.2454199542027742</c:v>
              </c:pt>
              <c:pt idx="44">
                <c:v>-1.2910328384249965</c:v>
              </c:pt>
              <c:pt idx="45">
                <c:v>-1.9491168514249957</c:v>
              </c:pt>
              <c:pt idx="46">
                <c:v>-0.88696931475832985</c:v>
              </c:pt>
              <c:pt idx="47">
                <c:v>-1.2357492227583291</c:v>
              </c:pt>
              <c:pt idx="48">
                <c:v>-6.3234729758329999E-2</c:v>
              </c:pt>
              <c:pt idx="49">
                <c:v>0.65861863101944762</c:v>
              </c:pt>
              <c:pt idx="50">
                <c:v>2.0708691007972244</c:v>
              </c:pt>
              <c:pt idx="51">
                <c:v>2.5602179619083358</c:v>
              </c:pt>
              <c:pt idx="52">
                <c:v>2.5251043466861134</c:v>
              </c:pt>
              <c:pt idx="53">
                <c:v>2.7939725460194467</c:v>
              </c:pt>
              <c:pt idx="54">
                <c:v>2.0743783805750025</c:v>
              </c:pt>
              <c:pt idx="55">
                <c:v>1.9710704847972249</c:v>
              </c:pt>
              <c:pt idx="56">
                <c:v>2.3850312954638917</c:v>
              </c:pt>
              <c:pt idx="57">
                <c:v>2.8577079570194468</c:v>
              </c:pt>
              <c:pt idx="58">
                <c:v>3.3967378120194471</c:v>
              </c:pt>
              <c:pt idx="59">
                <c:v>3.1522727176861136</c:v>
              </c:pt>
              <c:pt idx="60">
                <c:v>3.4481255194638916</c:v>
              </c:pt>
              <c:pt idx="61">
                <c:v>2.9868368669083361</c:v>
              </c:pt>
              <c:pt idx="62">
                <c:v>2.0738201121305582</c:v>
              </c:pt>
              <c:pt idx="63">
                <c:v>0.80439014679722476</c:v>
              </c:pt>
              <c:pt idx="64">
                <c:v>-1.9583303314249969</c:v>
              </c:pt>
              <c:pt idx="65">
                <c:v>-4.0411495203138852</c:v>
              </c:pt>
              <c:pt idx="66">
                <c:v>-4.8243140169805505</c:v>
              </c:pt>
              <c:pt idx="67">
                <c:v>-3.2780845037583295</c:v>
              </c:pt>
              <c:pt idx="68">
                <c:v>-4.1798086560916623</c:v>
              </c:pt>
              <c:pt idx="69">
                <c:v>-9.3382197907583286</c:v>
              </c:pt>
              <c:pt idx="70">
                <c:v>-16.540714490313885</c:v>
              </c:pt>
              <c:pt idx="71">
                <c:v>-23.452419512980551</c:v>
              </c:pt>
              <c:pt idx="72">
                <c:v>-27.363865365313885</c:v>
              </c:pt>
              <c:pt idx="73">
                <c:v>-30.541498558869439</c:v>
              </c:pt>
              <c:pt idx="74">
                <c:v>-29.551347364869439</c:v>
              </c:pt>
              <c:pt idx="75">
                <c:v>-30.172101699536103</c:v>
              </c:pt>
              <c:pt idx="76">
                <c:v>-28.075650324539808</c:v>
              </c:pt>
              <c:pt idx="77">
                <c:v>-27.617488776987958</c:v>
              </c:pt>
              <c:pt idx="78">
                <c:v>-24.288986559502778</c:v>
              </c:pt>
              <c:pt idx="79">
                <c:v>-21.378592556736113</c:v>
              </c:pt>
              <c:pt idx="80">
                <c:v>-17.02434146241389</c:v>
              </c:pt>
              <c:pt idx="81">
                <c:v>-14.337530569902777</c:v>
              </c:pt>
              <c:pt idx="82">
                <c:v>-13.064787970658331</c:v>
              </c:pt>
              <c:pt idx="83">
                <c:v>-13.948397588191666</c:v>
              </c:pt>
              <c:pt idx="84">
                <c:v>-13.701652951280556</c:v>
              </c:pt>
              <c:pt idx="85">
                <c:v>-13.260667436780556</c:v>
              </c:pt>
              <c:pt idx="86">
                <c:v>-12.292635646091668</c:v>
              </c:pt>
              <c:pt idx="87">
                <c:v>-11.327762176791667</c:v>
              </c:pt>
              <c:pt idx="88">
                <c:v>-11.178799078547224</c:v>
              </c:pt>
              <c:pt idx="89">
                <c:v>-11.381073779147224</c:v>
              </c:pt>
              <c:pt idx="90">
                <c:v>-10.818786904780557</c:v>
              </c:pt>
              <c:pt idx="91">
                <c:v>-9.2598871450694453</c:v>
              </c:pt>
              <c:pt idx="92">
                <c:v>-6.6534072483583344</c:v>
              </c:pt>
              <c:pt idx="93">
                <c:v>-6.657481559391667</c:v>
              </c:pt>
              <c:pt idx="94">
                <c:v>-6.9093752666694455</c:v>
              </c:pt>
              <c:pt idx="95">
                <c:v>-8.6645828338472217</c:v>
              </c:pt>
              <c:pt idx="96">
                <c:v>-8.2490708062250011</c:v>
              </c:pt>
              <c:pt idx="97">
                <c:v>-7.8346713028805572</c:v>
              </c:pt>
              <c:pt idx="98">
                <c:v>-8.5381831282138911</c:v>
              </c:pt>
              <c:pt idx="99">
                <c:v>-9.3055603436694465</c:v>
              </c:pt>
              <c:pt idx="100">
                <c:v>-11.587927491425004</c:v>
              </c:pt>
              <c:pt idx="101">
                <c:v>-12.815041390502779</c:v>
              </c:pt>
              <c:pt idx="102">
                <c:v>-12.065369630191668</c:v>
              </c:pt>
              <c:pt idx="103">
                <c:v>-12.491207766447223</c:v>
              </c:pt>
              <c:pt idx="104">
                <c:v>-13.722744309636113</c:v>
              </c:pt>
              <c:pt idx="105">
                <c:v>-16.140297089491668</c:v>
              </c:pt>
              <c:pt idx="106">
                <c:v>-17.410669424469447</c:v>
              </c:pt>
              <c:pt idx="107">
                <c:v>-18.234689646480557</c:v>
              </c:pt>
              <c:pt idx="108">
                <c:v>-19.800338344936112</c:v>
              </c:pt>
              <c:pt idx="109">
                <c:v>-20.204058018136109</c:v>
              </c:pt>
              <c:pt idx="110">
                <c:v>-19.234104255991667</c:v>
              </c:pt>
              <c:pt idx="111">
                <c:v>-18.387292313402778</c:v>
              </c:pt>
              <c:pt idx="112">
                <c:v>-18.654768332847222</c:v>
              </c:pt>
              <c:pt idx="113">
                <c:v>-18.354834339158334</c:v>
              </c:pt>
              <c:pt idx="114">
                <c:v>-18.511531170013889</c:v>
              </c:pt>
              <c:pt idx="115">
                <c:v>-16.217069495436114</c:v>
              </c:pt>
              <c:pt idx="116">
                <c:v>-16.038856771780559</c:v>
              </c:pt>
              <c:pt idx="117">
                <c:v>-16.348279427858333</c:v>
              </c:pt>
              <c:pt idx="118">
                <c:v>-18.298972238425005</c:v>
              </c:pt>
              <c:pt idx="119">
                <c:v>-17.978423546891673</c:v>
              </c:pt>
              <c:pt idx="120">
                <c:v>-17.760342523058338</c:v>
              </c:pt>
              <c:pt idx="121">
                <c:v>-16.835724773958333</c:v>
              </c:pt>
              <c:pt idx="122">
                <c:v>-16.612135972947222</c:v>
              </c:pt>
              <c:pt idx="123">
                <c:v>-16.051849874280556</c:v>
              </c:pt>
              <c:pt idx="124">
                <c:v>-15.206991655858337</c:v>
              </c:pt>
              <c:pt idx="125">
                <c:v>-14.892191860247223</c:v>
              </c:pt>
              <c:pt idx="126">
                <c:v>-13.730674558358333</c:v>
              </c:pt>
              <c:pt idx="127">
                <c:v>-11.923038910691666</c:v>
              </c:pt>
              <c:pt idx="128">
                <c:v>-9.9293429250916674</c:v>
              </c:pt>
              <c:pt idx="129">
                <c:v>-8.9193340020138905</c:v>
              </c:pt>
              <c:pt idx="130">
                <c:v>-8.6827729805472238</c:v>
              </c:pt>
              <c:pt idx="131">
                <c:v>-7.8425748677583336</c:v>
              </c:pt>
              <c:pt idx="132">
                <c:v>-6.5596573884249993</c:v>
              </c:pt>
              <c:pt idx="133">
                <c:v>-6.3131588949472226</c:v>
              </c:pt>
              <c:pt idx="134">
                <c:v>-6.0991771369361123</c:v>
              </c:pt>
              <c:pt idx="135">
                <c:v>-5.843175546447223</c:v>
              </c:pt>
              <c:pt idx="136">
                <c:v>-5.5793947362138896</c:v>
              </c:pt>
              <c:pt idx="137">
                <c:v>-6.3155237140250016</c:v>
              </c:pt>
              <c:pt idx="138">
                <c:v>-6.1828395720583345</c:v>
              </c:pt>
              <c:pt idx="139">
                <c:v>-5.2119164372361118</c:v>
              </c:pt>
              <c:pt idx="140">
                <c:v>-3.9305411821694456</c:v>
              </c:pt>
              <c:pt idx="141">
                <c:v>-3.7085722675694455</c:v>
              </c:pt>
              <c:pt idx="142">
                <c:v>-3.830632170091667</c:v>
              </c:pt>
              <c:pt idx="143">
                <c:v>-3.7337941184583343</c:v>
              </c:pt>
              <c:pt idx="144">
                <c:v>-3.8917212899583338</c:v>
              </c:pt>
              <c:pt idx="145">
                <c:v>-3.7585419602138899</c:v>
              </c:pt>
              <c:pt idx="146">
                <c:v>-3.2384154621694456</c:v>
              </c:pt>
              <c:pt idx="147">
                <c:v>-1.7440353910250004</c:v>
              </c:pt>
              <c:pt idx="148">
                <c:v>-0.50311511921666685</c:v>
              </c:pt>
              <c:pt idx="149">
                <c:v>-0.28636529198611088</c:v>
              </c:pt>
              <c:pt idx="150">
                <c:v>5.6088021988889215E-2</c:v>
              </c:pt>
              <c:pt idx="151">
                <c:v>-0.16961179551111094</c:v>
              </c:pt>
              <c:pt idx="152">
                <c:v>-2.6986268177777717E-2</c:v>
              </c:pt>
              <c:pt idx="153">
                <c:v>-0.88035113901111117</c:v>
              </c:pt>
              <c:pt idx="154">
                <c:v>-1.4615657668111115</c:v>
              </c:pt>
              <c:pt idx="155">
                <c:v>-1.8651800458444445</c:v>
              </c:pt>
              <c:pt idx="156">
                <c:v>-1.3380951923111111</c:v>
              </c:pt>
              <c:pt idx="157">
                <c:v>-0.96194321242222214</c:v>
              </c:pt>
              <c:pt idx="158">
                <c:v>-1.1757549645444445</c:v>
              </c:pt>
              <c:pt idx="159">
                <c:v>-1.8036967011333331</c:v>
              </c:pt>
              <c:pt idx="160">
                <c:v>-1.9684008229555559</c:v>
              </c:pt>
              <c:pt idx="161">
                <c:v>-1.406728388188889</c:v>
              </c:pt>
              <c:pt idx="162">
                <c:v>-1.0867718258666665</c:v>
              </c:pt>
              <c:pt idx="163">
                <c:v>-1.0882805156555557</c:v>
              </c:pt>
              <c:pt idx="164">
                <c:v>-0.96683476376666677</c:v>
              </c:pt>
              <c:pt idx="165">
                <c:v>-0.43678273617777785</c:v>
              </c:pt>
              <c:pt idx="166">
                <c:v>0.36830490910000008</c:v>
              </c:pt>
              <c:pt idx="167">
                <c:v>0.98870894785555541</c:v>
              </c:pt>
              <c:pt idx="168">
                <c:v>1.3109731711666666</c:v>
              </c:pt>
              <c:pt idx="169">
                <c:v>1.3998662716666666</c:v>
              </c:pt>
              <c:pt idx="170">
                <c:v>1.3632953740000004</c:v>
              </c:pt>
              <c:pt idx="171">
                <c:v>2.0045753044666665</c:v>
              </c:pt>
              <c:pt idx="172">
                <c:v>1.9942365065333332</c:v>
              </c:pt>
              <c:pt idx="173">
                <c:v>2.393627169277778</c:v>
              </c:pt>
              <c:pt idx="174">
                <c:v>1.717309667766667</c:v>
              </c:pt>
              <c:pt idx="175">
                <c:v>1.6261226697444446</c:v>
              </c:pt>
              <c:pt idx="176">
                <c:v>1.7938336015222223</c:v>
              </c:pt>
              <c:pt idx="177">
                <c:v>2.706520932633333</c:v>
              </c:pt>
              <c:pt idx="178">
                <c:v>3.3346858648666662</c:v>
              </c:pt>
              <c:pt idx="179">
                <c:v>3.8593225273999998</c:v>
              </c:pt>
            </c:numLit>
          </c:val>
          <c:smooth val="0"/>
        </c:ser>
        <c:ser>
          <c:idx val="2"/>
          <c:order val="2"/>
          <c:tx>
            <c:v>comercio</c:v>
          </c:tx>
          <c:spPr>
            <a:ln w="38100">
              <a:solidFill>
                <a:schemeClr val="accent2"/>
              </a:solidFill>
              <a:prstDash val="solid"/>
            </a:ln>
          </c:spPr>
          <c:marker>
            <c:symbol val="none"/>
          </c:marker>
          <c:dLbls>
            <c:dLbl>
              <c:idx val="21"/>
              <c:layout>
                <c:manualLayout>
                  <c:x val="7.0418860364347587E-3"/>
                  <c:y val="8.6289052578105152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9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pt idx="192">
                <c:v> </c:v>
              </c:pt>
            </c:strLit>
          </c:cat>
          <c:val>
            <c:numLit>
              <c:formatCode>0.0</c:formatCode>
              <c:ptCount val="181"/>
              <c:pt idx="0">
                <c:v>-12.833966204425215</c:v>
              </c:pt>
              <c:pt idx="1">
                <c:v>-11.553768627126068</c:v>
              </c:pt>
              <c:pt idx="2">
                <c:v>-12.007720366271366</c:v>
              </c:pt>
              <c:pt idx="3">
                <c:v>-12.076323415861111</c:v>
              </c:pt>
              <c:pt idx="4">
                <c:v>-13.178356260861113</c:v>
              </c:pt>
              <c:pt idx="5">
                <c:v>-12.798245931527779</c:v>
              </c:pt>
              <c:pt idx="6">
                <c:v>-12.273113999750001</c:v>
              </c:pt>
              <c:pt idx="7">
                <c:v>-9.6697089370833336</c:v>
              </c:pt>
              <c:pt idx="8">
                <c:v>-7.5484087747500004</c:v>
              </c:pt>
              <c:pt idx="9">
                <c:v>-5.6284974255277787</c:v>
              </c:pt>
              <c:pt idx="10">
                <c:v>-4.944246026638889</c:v>
              </c:pt>
              <c:pt idx="11">
                <c:v>-4.5222946971944458</c:v>
              </c:pt>
              <c:pt idx="12">
                <c:v>-4.2529922061944445</c:v>
              </c:pt>
              <c:pt idx="13">
                <c:v>-5.6679104103055558</c:v>
              </c:pt>
              <c:pt idx="14">
                <c:v>-7.4924715635277792</c:v>
              </c:pt>
              <c:pt idx="15">
                <c:v>-8.263048787861111</c:v>
              </c:pt>
              <c:pt idx="16">
                <c:v>-4.9795186657500006</c:v>
              </c:pt>
              <c:pt idx="17">
                <c:v>-2.4104240764166662</c:v>
              </c:pt>
              <c:pt idx="18">
                <c:v>-0.13139255430555483</c:v>
              </c:pt>
              <c:pt idx="19">
                <c:v>-1.3363183971944441</c:v>
              </c:pt>
              <c:pt idx="20">
                <c:v>-1.385099208194444</c:v>
              </c:pt>
              <c:pt idx="21">
                <c:v>-2.8515717754166663</c:v>
              </c:pt>
              <c:pt idx="22">
                <c:v>-3.756641763972222</c:v>
              </c:pt>
              <c:pt idx="23">
                <c:v>-4.3560396981944445</c:v>
              </c:pt>
              <c:pt idx="24">
                <c:v>-4.7069015016388889</c:v>
              </c:pt>
              <c:pt idx="25">
                <c:v>-5.1838927406388891</c:v>
              </c:pt>
              <c:pt idx="26">
                <c:v>-5.0088885390833333</c:v>
              </c:pt>
              <c:pt idx="27">
                <c:v>-5.5803034013055557</c:v>
              </c:pt>
              <c:pt idx="28">
                <c:v>-5.1000182281944442</c:v>
              </c:pt>
              <c:pt idx="29">
                <c:v>-6.3270032614166674</c:v>
              </c:pt>
              <c:pt idx="30">
                <c:v>-7.5852957834166661</c:v>
              </c:pt>
              <c:pt idx="31">
                <c:v>-9.7880548255277784</c:v>
              </c:pt>
              <c:pt idx="32">
                <c:v>-10.689347142972222</c:v>
              </c:pt>
              <c:pt idx="33">
                <c:v>-11.346673219083334</c:v>
              </c:pt>
              <c:pt idx="34">
                <c:v>-11.23009256486111</c:v>
              </c:pt>
              <c:pt idx="35">
                <c:v>-8.8726623031944438</c:v>
              </c:pt>
              <c:pt idx="36">
                <c:v>-6.7293568616388884</c:v>
              </c:pt>
              <c:pt idx="37">
                <c:v>-5.2011565311944441</c:v>
              </c:pt>
              <c:pt idx="38">
                <c:v>-7.6804519504166677</c:v>
              </c:pt>
              <c:pt idx="39">
                <c:v>-7.6257959496388885</c:v>
              </c:pt>
              <c:pt idx="40">
                <c:v>-9.2201683604166664</c:v>
              </c:pt>
              <c:pt idx="41">
                <c:v>-7.2618304796388884</c:v>
              </c:pt>
              <c:pt idx="42">
                <c:v>-7.3131013634166662</c:v>
              </c:pt>
              <c:pt idx="43">
                <c:v>-6.6201743919722231</c:v>
              </c:pt>
              <c:pt idx="44">
                <c:v>-6.2774721611944448</c:v>
              </c:pt>
              <c:pt idx="45">
                <c:v>-4.3076022006388897</c:v>
              </c:pt>
              <c:pt idx="46">
                <c:v>-2.9082693004166669</c:v>
              </c:pt>
              <c:pt idx="47">
                <c:v>-3.0723562061944443</c:v>
              </c:pt>
              <c:pt idx="48">
                <c:v>-4.3533482193055546</c:v>
              </c:pt>
              <c:pt idx="49">
                <c:v>-3.7143954071944436</c:v>
              </c:pt>
              <c:pt idx="50">
                <c:v>-3.7214258674166665</c:v>
              </c:pt>
              <c:pt idx="51">
                <c:v>-3.5705503098611104</c:v>
              </c:pt>
              <c:pt idx="52">
                <c:v>-3.4485381860833333</c:v>
              </c:pt>
              <c:pt idx="53">
                <c:v>-2.6034728564166665</c:v>
              </c:pt>
              <c:pt idx="54">
                <c:v>-2.8639497101944449</c:v>
              </c:pt>
              <c:pt idx="55">
                <c:v>-3.4291096948611113</c:v>
              </c:pt>
              <c:pt idx="56">
                <c:v>-4.2017367069722225</c:v>
              </c:pt>
              <c:pt idx="57">
                <c:v>-3.9484217096388892</c:v>
              </c:pt>
              <c:pt idx="58">
                <c:v>-3.4725216618611108</c:v>
              </c:pt>
              <c:pt idx="59">
                <c:v>-2.5655963343055559</c:v>
              </c:pt>
              <c:pt idx="60">
                <c:v>-2.1087808486388888</c:v>
              </c:pt>
              <c:pt idx="61">
                <c:v>-2.0750348757499997</c:v>
              </c:pt>
              <c:pt idx="62">
                <c:v>-1.9475816863055557</c:v>
              </c:pt>
              <c:pt idx="63">
                <c:v>-2.9128794751944453</c:v>
              </c:pt>
              <c:pt idx="64">
                <c:v>-4.2148118419722236</c:v>
              </c:pt>
              <c:pt idx="65">
                <c:v>-7.448321139861112</c:v>
              </c:pt>
              <c:pt idx="66">
                <c:v>-9.8110177039722242</c:v>
              </c:pt>
              <c:pt idx="67">
                <c:v>-11.232473337305557</c:v>
              </c:pt>
              <c:pt idx="68">
                <c:v>-11.523489657305555</c:v>
              </c:pt>
              <c:pt idx="69">
                <c:v>-12.614696401416666</c:v>
              </c:pt>
              <c:pt idx="70">
                <c:v>-14.777472818194445</c:v>
              </c:pt>
              <c:pt idx="71">
                <c:v>-17.387282772972224</c:v>
              </c:pt>
              <c:pt idx="72">
                <c:v>-18.029296614305554</c:v>
              </c:pt>
              <c:pt idx="73">
                <c:v>-19.879446717083333</c:v>
              </c:pt>
              <c:pt idx="74">
                <c:v>-20.351478606416666</c:v>
              </c:pt>
              <c:pt idx="75">
                <c:v>-21.448379413083334</c:v>
              </c:pt>
              <c:pt idx="76">
                <c:v>-20.030044965624999</c:v>
              </c:pt>
              <c:pt idx="77">
                <c:v>-17.800369739177778</c:v>
              </c:pt>
              <c:pt idx="78">
                <c:v>-14.903771001319443</c:v>
              </c:pt>
              <c:pt idx="79">
                <c:v>-12.481437505875</c:v>
              </c:pt>
              <c:pt idx="80">
                <c:v>-9.9283877404083327</c:v>
              </c:pt>
              <c:pt idx="81">
                <c:v>-7.6840882259305561</c:v>
              </c:pt>
              <c:pt idx="82">
                <c:v>-6.423521526919445</c:v>
              </c:pt>
              <c:pt idx="83">
                <c:v>-5.8546356150416683</c:v>
              </c:pt>
              <c:pt idx="84">
                <c:v>-5.8643409854750006</c:v>
              </c:pt>
              <c:pt idx="85">
                <c:v>-4.4951403025972239</c:v>
              </c:pt>
              <c:pt idx="86">
                <c:v>-4.0477334581861122</c:v>
              </c:pt>
              <c:pt idx="87">
                <c:v>-2.6717849219416672</c:v>
              </c:pt>
              <c:pt idx="88">
                <c:v>-2.6207746366638891</c:v>
              </c:pt>
              <c:pt idx="89">
                <c:v>-2.5200102621638893</c:v>
              </c:pt>
              <c:pt idx="90">
                <c:v>-3.5911850501194444</c:v>
              </c:pt>
              <c:pt idx="91">
                <c:v>-4.269737757552778</c:v>
              </c:pt>
              <c:pt idx="92">
                <c:v>-5.6346024891861113</c:v>
              </c:pt>
              <c:pt idx="93">
                <c:v>-6.7554858996638885</c:v>
              </c:pt>
              <c:pt idx="94">
                <c:v>-7.4632096824861121</c:v>
              </c:pt>
              <c:pt idx="95">
                <c:v>-7.8446964872194451</c:v>
              </c:pt>
              <c:pt idx="96">
                <c:v>-7.1422205398861118</c:v>
              </c:pt>
              <c:pt idx="97">
                <c:v>-7.4277461874638888</c:v>
              </c:pt>
              <c:pt idx="98">
                <c:v>-8.6142956690305539</c:v>
              </c:pt>
              <c:pt idx="99">
                <c:v>-12.07586821218611</c:v>
              </c:pt>
              <c:pt idx="100">
                <c:v>-15.062510867563892</c:v>
              </c:pt>
              <c:pt idx="101">
                <c:v>-16.713720150075002</c:v>
              </c:pt>
              <c:pt idx="102">
                <c:v>-18.209487109919447</c:v>
              </c:pt>
              <c:pt idx="103">
                <c:v>-18.607763218475</c:v>
              </c:pt>
              <c:pt idx="104">
                <c:v>-19.345120476241664</c:v>
              </c:pt>
              <c:pt idx="105">
                <c:v>-19.077257247508332</c:v>
              </c:pt>
              <c:pt idx="106">
                <c:v>-20.811876217030555</c:v>
              </c:pt>
              <c:pt idx="107">
                <c:v>-22.01667113341944</c:v>
              </c:pt>
              <c:pt idx="108">
                <c:v>-22.293540836430552</c:v>
              </c:pt>
              <c:pt idx="109">
                <c:v>-21.233437922041663</c:v>
              </c:pt>
              <c:pt idx="110">
                <c:v>-20.398902802830552</c:v>
              </c:pt>
              <c:pt idx="111">
                <c:v>-19.730842052363887</c:v>
              </c:pt>
              <c:pt idx="112">
                <c:v>-20.41749330850833</c:v>
              </c:pt>
              <c:pt idx="113">
                <c:v>-20.150127800963887</c:v>
              </c:pt>
              <c:pt idx="114">
                <c:v>-20.357094789041664</c:v>
              </c:pt>
              <c:pt idx="115">
                <c:v>-19.703711235286111</c:v>
              </c:pt>
              <c:pt idx="116">
                <c:v>-20.420764893019442</c:v>
              </c:pt>
              <c:pt idx="117">
                <c:v>-20.872443864086108</c:v>
              </c:pt>
              <c:pt idx="118">
                <c:v>-20.065025779819443</c:v>
              </c:pt>
              <c:pt idx="119">
                <c:v>-19.392748723463892</c:v>
              </c:pt>
              <c:pt idx="120">
                <c:v>-19.050716467775004</c:v>
              </c:pt>
              <c:pt idx="121">
                <c:v>-18.575851222141669</c:v>
              </c:pt>
              <c:pt idx="122">
                <c:v>-17.352556939841666</c:v>
              </c:pt>
              <c:pt idx="123">
                <c:v>-15.91305598506389</c:v>
              </c:pt>
              <c:pt idx="124">
                <c:v>-15.015685079130554</c:v>
              </c:pt>
              <c:pt idx="125">
                <c:v>-14.149632878586111</c:v>
              </c:pt>
              <c:pt idx="126">
                <c:v>-12.793356072908333</c:v>
              </c:pt>
              <c:pt idx="127">
                <c:v>-11.417174715308334</c:v>
              </c:pt>
              <c:pt idx="128">
                <c:v>-9.3526092256972237</c:v>
              </c:pt>
              <c:pt idx="129">
                <c:v>-7.5079658283527779</c:v>
              </c:pt>
              <c:pt idx="130">
                <c:v>-5.3986324883194454</c:v>
              </c:pt>
              <c:pt idx="131">
                <c:v>-3.6899317088638885</c:v>
              </c:pt>
              <c:pt idx="132">
                <c:v>-3.0143210575194441</c:v>
              </c:pt>
              <c:pt idx="133">
                <c:v>-2.0187073476861115</c:v>
              </c:pt>
              <c:pt idx="134">
                <c:v>-1.5052842783194447</c:v>
              </c:pt>
              <c:pt idx="135">
                <c:v>-0.83284626111944504</c:v>
              </c:pt>
              <c:pt idx="136">
                <c:v>-0.78209494644166744</c:v>
              </c:pt>
              <c:pt idx="137">
                <c:v>-0.93919362559722275</c:v>
              </c:pt>
              <c:pt idx="138">
                <c:v>-1.120216323630556</c:v>
              </c:pt>
              <c:pt idx="139">
                <c:v>-1.4451841233750002</c:v>
              </c:pt>
              <c:pt idx="140">
                <c:v>-1.5247346768638892</c:v>
              </c:pt>
              <c:pt idx="141">
                <c:v>-0.98968033615277806</c:v>
              </c:pt>
              <c:pt idx="142">
                <c:v>-0.945411378341667</c:v>
              </c:pt>
              <c:pt idx="143">
                <c:v>-1.4695025368527783</c:v>
              </c:pt>
              <c:pt idx="144">
                <c:v>-1.1081559707861111</c:v>
              </c:pt>
              <c:pt idx="145">
                <c:v>-1.1291745532527779</c:v>
              </c:pt>
              <c:pt idx="146">
                <c:v>2.2966696880555509E-2</c:v>
              </c:pt>
              <c:pt idx="147">
                <c:v>-0.14776275405277797</c:v>
              </c:pt>
              <c:pt idx="148">
                <c:v>0.96874293129814804</c:v>
              </c:pt>
              <c:pt idx="149">
                <c:v>1.1554698267157406</c:v>
              </c:pt>
              <c:pt idx="150">
                <c:v>1.4918792007333332</c:v>
              </c:pt>
              <c:pt idx="151">
                <c:v>1.5466368407666671</c:v>
              </c:pt>
              <c:pt idx="152">
                <c:v>1.7090762191</c:v>
              </c:pt>
              <c:pt idx="153">
                <c:v>1.4218148010333334</c:v>
              </c:pt>
              <c:pt idx="154">
                <c:v>0.5341451416666666</c:v>
              </c:pt>
              <c:pt idx="155">
                <c:v>0.20492542849999987</c:v>
              </c:pt>
              <c:pt idx="156">
                <c:v>-0.48042291797777797</c:v>
              </c:pt>
              <c:pt idx="157">
                <c:v>-0.51830304561111118</c:v>
              </c:pt>
              <c:pt idx="158">
                <c:v>-0.71486934251111112</c:v>
              </c:pt>
              <c:pt idx="159">
                <c:v>0.46527490511111136</c:v>
              </c:pt>
              <c:pt idx="160">
                <c:v>0.55544078231111127</c:v>
              </c:pt>
              <c:pt idx="161">
                <c:v>0.64909111785555562</c:v>
              </c:pt>
              <c:pt idx="162">
                <c:v>0.76144821286666664</c:v>
              </c:pt>
              <c:pt idx="163">
                <c:v>1.0573875695555557</c:v>
              </c:pt>
              <c:pt idx="164">
                <c:v>1.454623133677778</c:v>
              </c:pt>
              <c:pt idx="165">
                <c:v>1.6131432657444449</c:v>
              </c:pt>
              <c:pt idx="166">
                <c:v>2.2688072543333333</c:v>
              </c:pt>
              <c:pt idx="167">
                <c:v>2.9039761523333336</c:v>
              </c:pt>
              <c:pt idx="168">
                <c:v>2.9896139806888899</c:v>
              </c:pt>
              <c:pt idx="169">
                <c:v>3.3389531207444456</c:v>
              </c:pt>
              <c:pt idx="170">
                <c:v>3.1170220438333338</c:v>
              </c:pt>
              <c:pt idx="171">
                <c:v>3.5555644548333327</c:v>
              </c:pt>
              <c:pt idx="172">
                <c:v>3.5030135283222221</c:v>
              </c:pt>
              <c:pt idx="173">
                <c:v>3.9283916651222217</c:v>
              </c:pt>
              <c:pt idx="174">
                <c:v>3.9861153239111107</c:v>
              </c:pt>
              <c:pt idx="175">
                <c:v>3.5234713199444436</c:v>
              </c:pt>
              <c:pt idx="176">
                <c:v>3.2331835493444445</c:v>
              </c:pt>
              <c:pt idx="177">
                <c:v>3.1635950512222224</c:v>
              </c:pt>
              <c:pt idx="178">
                <c:v>3.8406621747555554</c:v>
              </c:pt>
              <c:pt idx="179">
                <c:v>4.3342106658999997</c:v>
              </c:pt>
            </c:numLit>
          </c:val>
          <c:smooth val="0"/>
        </c:ser>
        <c:ser>
          <c:idx val="3"/>
          <c:order val="3"/>
          <c:tx>
            <c:v>servicos</c:v>
          </c:tx>
          <c:spPr>
            <a:ln w="25400">
              <a:solidFill>
                <a:srgbClr val="333333"/>
              </a:solidFill>
              <a:prstDash val="solid"/>
            </a:ln>
          </c:spPr>
          <c:marker>
            <c:symbol val="none"/>
          </c:marker>
          <c:dLbls>
            <c:dLbl>
              <c:idx val="20"/>
              <c:layout>
                <c:manualLayout>
                  <c:x val="0.5574130479199082"/>
                  <c:y val="-7.6590184291479693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pt idx="192">
                <c:v> </c:v>
              </c:pt>
            </c:strLit>
          </c:cat>
          <c:val>
            <c:numLit>
              <c:formatCode>0.0</c:formatCode>
              <c:ptCount val="181"/>
              <c:pt idx="0">
                <c:v>-0.15881872433333144</c:v>
              </c:pt>
              <c:pt idx="1">
                <c:v>0.96395390933333436</c:v>
              </c:pt>
              <c:pt idx="2">
                <c:v>-3.370849642</c:v>
              </c:pt>
              <c:pt idx="3">
                <c:v>-6.6354545280000004</c:v>
              </c:pt>
              <c:pt idx="4">
                <c:v>-10.574041906444444</c:v>
              </c:pt>
              <c:pt idx="5">
                <c:v>-9.3765195148888889</c:v>
              </c:pt>
              <c:pt idx="6">
                <c:v>-8.4609311604444439</c:v>
              </c:pt>
              <c:pt idx="7">
                <c:v>-4.5878026187777747</c:v>
              </c:pt>
              <c:pt idx="8">
                <c:v>-6.6988811773333294</c:v>
              </c:pt>
              <c:pt idx="9">
                <c:v>-4.213966189888886</c:v>
              </c:pt>
              <c:pt idx="10">
                <c:v>-3.6331506368888866</c:v>
              </c:pt>
              <c:pt idx="11">
                <c:v>0.6560058907777796</c:v>
              </c:pt>
              <c:pt idx="12">
                <c:v>-0.27346151311110939</c:v>
              </c:pt>
              <c:pt idx="13">
                <c:v>4.932832955555614E-2</c:v>
              </c:pt>
              <c:pt idx="14">
                <c:v>3.0728180943333339</c:v>
              </c:pt>
              <c:pt idx="15">
                <c:v>8.8783897431111125</c:v>
              </c:pt>
              <c:pt idx="16">
                <c:v>12.199356330222225</c:v>
              </c:pt>
              <c:pt idx="17">
                <c:v>11.633029708222224</c:v>
              </c:pt>
              <c:pt idx="18">
                <c:v>8.5013879791111133</c:v>
              </c:pt>
              <c:pt idx="19">
                <c:v>8.4522800472222226</c:v>
              </c:pt>
              <c:pt idx="20">
                <c:v>6.9169160125555562</c:v>
              </c:pt>
              <c:pt idx="21">
                <c:v>5.5128842206666668</c:v>
              </c:pt>
              <c:pt idx="22">
                <c:v>4.3229179936666684</c:v>
              </c:pt>
              <c:pt idx="23">
                <c:v>3.8196833975555573</c:v>
              </c:pt>
              <c:pt idx="24">
                <c:v>2.9018369327777793</c:v>
              </c:pt>
              <c:pt idx="25">
                <c:v>2.4184071896666679</c:v>
              </c:pt>
              <c:pt idx="26">
                <c:v>1.627250870555556</c:v>
              </c:pt>
              <c:pt idx="27">
                <c:v>1.0522216886666662</c:v>
              </c:pt>
              <c:pt idx="28">
                <c:v>-0.31746358377777728</c:v>
              </c:pt>
              <c:pt idx="29">
                <c:v>-0.23940045511111083</c:v>
              </c:pt>
              <c:pt idx="30">
                <c:v>-0.76536507566666589</c:v>
              </c:pt>
              <c:pt idx="31">
                <c:v>-0.12657363188888807</c:v>
              </c:pt>
              <c:pt idx="32">
                <c:v>-1.1028862999998909E-2</c:v>
              </c:pt>
              <c:pt idx="33">
                <c:v>0.6040215034444455</c:v>
              </c:pt>
              <c:pt idx="34">
                <c:v>-1.514152732222221</c:v>
              </c:pt>
              <c:pt idx="35">
                <c:v>0.80995538155555613</c:v>
              </c:pt>
              <c:pt idx="36">
                <c:v>0.74161293822222296</c:v>
              </c:pt>
              <c:pt idx="37">
                <c:v>2.2906106542222227</c:v>
              </c:pt>
              <c:pt idx="38">
                <c:v>9.5856070111112121E-2</c:v>
              </c:pt>
              <c:pt idx="39">
                <c:v>1.2538555422222237</c:v>
              </c:pt>
              <c:pt idx="40">
                <c:v>1.5530250245555568</c:v>
              </c:pt>
              <c:pt idx="41">
                <c:v>8.6456546664444449</c:v>
              </c:pt>
              <c:pt idx="42">
                <c:v>10.114755807444444</c:v>
              </c:pt>
              <c:pt idx="43">
                <c:v>8.8079428553333337</c:v>
              </c:pt>
              <c:pt idx="44">
                <c:v>3.9702952266666682</c:v>
              </c:pt>
              <c:pt idx="45">
                <c:v>5.4739915883333365</c:v>
              </c:pt>
              <c:pt idx="46">
                <c:v>7.7762594733333357</c:v>
              </c:pt>
              <c:pt idx="47">
                <c:v>8.2119227437777802</c:v>
              </c:pt>
              <c:pt idx="48">
                <c:v>6.3519174305555568</c:v>
              </c:pt>
              <c:pt idx="49">
                <c:v>7.0551576804444451</c:v>
              </c:pt>
              <c:pt idx="50">
                <c:v>7.2846695742222236</c:v>
              </c:pt>
              <c:pt idx="51">
                <c:v>9.7528979367777797</c:v>
              </c:pt>
              <c:pt idx="52">
                <c:v>10.191319304888891</c:v>
              </c:pt>
              <c:pt idx="53">
                <c:v>10.50316822088889</c:v>
              </c:pt>
              <c:pt idx="54">
                <c:v>9.2114550410000007</c:v>
              </c:pt>
              <c:pt idx="55">
                <c:v>9.6961136853333318</c:v>
              </c:pt>
              <c:pt idx="56">
                <c:v>10.433830206777778</c:v>
              </c:pt>
              <c:pt idx="57">
                <c:v>10.807728811666665</c:v>
              </c:pt>
              <c:pt idx="58">
                <c:v>12.211756457999998</c:v>
              </c:pt>
              <c:pt idx="59">
                <c:v>12.082497717333334</c:v>
              </c:pt>
              <c:pt idx="60">
                <c:v>12.858034570222223</c:v>
              </c:pt>
              <c:pt idx="61">
                <c:v>11.356307748666671</c:v>
              </c:pt>
              <c:pt idx="62">
                <c:v>11.300210131555557</c:v>
              </c:pt>
              <c:pt idx="63">
                <c:v>12.305550740777781</c:v>
              </c:pt>
              <c:pt idx="64">
                <c:v>12.109065054222222</c:v>
              </c:pt>
              <c:pt idx="65">
                <c:v>10.622870266444446</c:v>
              </c:pt>
              <c:pt idx="66">
                <c:v>7.0474775138888885</c:v>
              </c:pt>
              <c:pt idx="67">
                <c:v>3.8245736543333346</c:v>
              </c:pt>
              <c:pt idx="68">
                <c:v>1.0257168985555569</c:v>
              </c:pt>
              <c:pt idx="69">
                <c:v>-2.1860313376666656</c:v>
              </c:pt>
              <c:pt idx="70">
                <c:v>-3.3812044943333324</c:v>
              </c:pt>
              <c:pt idx="71">
                <c:v>-3.2816744288888877</c:v>
              </c:pt>
              <c:pt idx="72">
                <c:v>-6.1230852825555546</c:v>
              </c:pt>
              <c:pt idx="73">
                <c:v>-11.940056864555556</c:v>
              </c:pt>
              <c:pt idx="74">
                <c:v>-17.430081283777778</c:v>
              </c:pt>
              <c:pt idx="75">
                <c:v>-19.086555711333332</c:v>
              </c:pt>
              <c:pt idx="76">
                <c:v>-18.090162688629629</c:v>
              </c:pt>
              <c:pt idx="77">
                <c:v>-16.575896452814813</c:v>
              </c:pt>
              <c:pt idx="78">
                <c:v>-13.475700826666667</c:v>
              </c:pt>
              <c:pt idx="79">
                <c:v>-8.4856437786666667</c:v>
              </c:pt>
              <c:pt idx="80">
                <c:v>-5.7412878475555553</c:v>
              </c:pt>
              <c:pt idx="81">
                <c:v>-3.4654053638888889</c:v>
              </c:pt>
              <c:pt idx="82">
                <c:v>-3.3452955465555552</c:v>
              </c:pt>
              <c:pt idx="83">
                <c:v>-2.367370999222222</c:v>
              </c:pt>
              <c:pt idx="84">
                <c:v>-1.0696551988888885</c:v>
              </c:pt>
              <c:pt idx="85">
                <c:v>-1.3655804872222219</c:v>
              </c:pt>
              <c:pt idx="86">
                <c:v>-0.49438975255555512</c:v>
              </c:pt>
              <c:pt idx="87">
                <c:v>-1.3087902547777774</c:v>
              </c:pt>
              <c:pt idx="88">
                <c:v>-1.0005397034444439</c:v>
              </c:pt>
              <c:pt idx="89">
                <c:v>-2.4085385653333327</c:v>
              </c:pt>
              <c:pt idx="90">
                <c:v>-2.2395807381111106</c:v>
              </c:pt>
              <c:pt idx="91">
                <c:v>-3.8496689245555551</c:v>
              </c:pt>
              <c:pt idx="92">
                <c:v>-3.2707189921111106</c:v>
              </c:pt>
              <c:pt idx="93">
                <c:v>-3.768944711333333</c:v>
              </c:pt>
              <c:pt idx="94">
                <c:v>-2.197130336555555</c:v>
              </c:pt>
              <c:pt idx="95">
                <c:v>-2.7524643139999991</c:v>
              </c:pt>
              <c:pt idx="96">
                <c:v>-4.2534723085555557</c:v>
              </c:pt>
              <c:pt idx="97">
                <c:v>-4.2077505583333332</c:v>
              </c:pt>
              <c:pt idx="98">
                <c:v>-5.3647695743333328</c:v>
              </c:pt>
              <c:pt idx="99">
                <c:v>-5.7347981297777766</c:v>
              </c:pt>
              <c:pt idx="100">
                <c:v>-8.0272293396666665</c:v>
              </c:pt>
              <c:pt idx="101">
                <c:v>-8.3610041562222222</c:v>
              </c:pt>
              <c:pt idx="102">
                <c:v>-10.706074382444443</c:v>
              </c:pt>
              <c:pt idx="103">
                <c:v>-13.165828361333334</c:v>
              </c:pt>
              <c:pt idx="104">
                <c:v>-16.125644441000002</c:v>
              </c:pt>
              <c:pt idx="105">
                <c:v>-17.031724781888887</c:v>
              </c:pt>
              <c:pt idx="106">
                <c:v>-18.940267142111111</c:v>
              </c:pt>
              <c:pt idx="107">
                <c:v>-20.693514469333333</c:v>
              </c:pt>
              <c:pt idx="108">
                <c:v>-22.44015326311111</c:v>
              </c:pt>
              <c:pt idx="109">
                <c:v>-22.594085476333333</c:v>
              </c:pt>
              <c:pt idx="110">
                <c:v>-23.140530079111116</c:v>
              </c:pt>
              <c:pt idx="111">
                <c:v>-23.335562784888893</c:v>
              </c:pt>
              <c:pt idx="112">
                <c:v>-23.128119679222223</c:v>
              </c:pt>
              <c:pt idx="113">
                <c:v>-24.204049985666668</c:v>
              </c:pt>
              <c:pt idx="114">
                <c:v>-25.301264117777777</c:v>
              </c:pt>
              <c:pt idx="115">
                <c:v>-25.091101048666669</c:v>
              </c:pt>
              <c:pt idx="116">
                <c:v>-24.80704280422222</c:v>
              </c:pt>
              <c:pt idx="117">
                <c:v>-26.391801798111114</c:v>
              </c:pt>
              <c:pt idx="118">
                <c:v>-28.10825018411111</c:v>
              </c:pt>
              <c:pt idx="119">
                <c:v>-27.634323107</c:v>
              </c:pt>
              <c:pt idx="120">
                <c:v>-25.451162419333329</c:v>
              </c:pt>
              <c:pt idx="121">
                <c:v>-24.087755449777774</c:v>
              </c:pt>
              <c:pt idx="122">
                <c:v>-22.91932868933333</c:v>
              </c:pt>
              <c:pt idx="123">
                <c:v>-22.259856681555558</c:v>
              </c:pt>
              <c:pt idx="124">
                <c:v>-21.572288729111111</c:v>
              </c:pt>
              <c:pt idx="125">
                <c:v>-20.745423399777778</c:v>
              </c:pt>
              <c:pt idx="126">
                <c:v>-18.858498399666669</c:v>
              </c:pt>
              <c:pt idx="127">
                <c:v>-16.685256096444444</c:v>
              </c:pt>
              <c:pt idx="128">
                <c:v>-14.176011819666668</c:v>
              </c:pt>
              <c:pt idx="129">
                <c:v>-11.066756999555556</c:v>
              </c:pt>
              <c:pt idx="130">
                <c:v>-7.9785039008888887</c:v>
              </c:pt>
              <c:pt idx="131">
                <c:v>-4.632569915444444</c:v>
              </c:pt>
              <c:pt idx="132">
                <c:v>-1.7181559889999993</c:v>
              </c:pt>
              <c:pt idx="133">
                <c:v>0.11141239411111159</c:v>
              </c:pt>
              <c:pt idx="134">
                <c:v>1.8149868900000008</c:v>
              </c:pt>
              <c:pt idx="135">
                <c:v>1.456973782555556</c:v>
              </c:pt>
              <c:pt idx="136">
                <c:v>2.8937907400000005</c:v>
              </c:pt>
              <c:pt idx="137">
                <c:v>3.7844195613333338</c:v>
              </c:pt>
              <c:pt idx="138">
                <c:v>6.2079569962222223</c:v>
              </c:pt>
              <c:pt idx="139">
                <c:v>6.499987009999999</c:v>
              </c:pt>
              <c:pt idx="140">
                <c:v>5.9823256956666668</c:v>
              </c:pt>
              <c:pt idx="141">
                <c:v>5.9321847761111108</c:v>
              </c:pt>
              <c:pt idx="142">
                <c:v>5.5723011427777784</c:v>
              </c:pt>
              <c:pt idx="143">
                <c:v>6.1463722233333336</c:v>
              </c:pt>
              <c:pt idx="144">
                <c:v>6.1861387494444449</c:v>
              </c:pt>
              <c:pt idx="145">
                <c:v>6.059663885</c:v>
              </c:pt>
              <c:pt idx="146">
                <c:v>5.5780328113333342</c:v>
              </c:pt>
              <c:pt idx="147">
                <c:v>7.2477976913333348</c:v>
              </c:pt>
              <c:pt idx="148">
                <c:v>9.0790614730000012</c:v>
              </c:pt>
              <c:pt idx="149">
                <c:v>11.014872508555555</c:v>
              </c:pt>
              <c:pt idx="150">
                <c:v>10.618833348666668</c:v>
              </c:pt>
              <c:pt idx="151">
                <c:v>10.414040052888888</c:v>
              </c:pt>
              <c:pt idx="152">
                <c:v>9.7864094314444454</c:v>
              </c:pt>
              <c:pt idx="153">
                <c:v>8.8394190544444449</c:v>
              </c:pt>
              <c:pt idx="154">
                <c:v>8.6499815486666662</c:v>
              </c:pt>
              <c:pt idx="155">
                <c:v>7.3357181860000003</c:v>
              </c:pt>
              <c:pt idx="156">
                <c:v>6.3606753841111114</c:v>
              </c:pt>
              <c:pt idx="157">
                <c:v>5.1447596264444453</c:v>
              </c:pt>
              <c:pt idx="158">
                <c:v>5.3451352501111105</c:v>
              </c:pt>
              <c:pt idx="159">
                <c:v>7.895755604222221</c:v>
              </c:pt>
              <c:pt idx="160">
                <c:v>7.5263285921111107</c:v>
              </c:pt>
              <c:pt idx="161">
                <c:v>7.8878679953333339</c:v>
              </c:pt>
              <c:pt idx="162">
                <c:v>6.1001878219999996</c:v>
              </c:pt>
              <c:pt idx="163">
                <c:v>7.6879471723333337</c:v>
              </c:pt>
              <c:pt idx="164">
                <c:v>8.1167745782222216</c:v>
              </c:pt>
              <c:pt idx="165">
                <c:v>8.0380606452222221</c:v>
              </c:pt>
              <c:pt idx="166">
                <c:v>7.4175519131111116</c:v>
              </c:pt>
              <c:pt idx="167">
                <c:v>7.6989649042222226</c:v>
              </c:pt>
              <c:pt idx="168">
                <c:v>8.5378640078888903</c:v>
              </c:pt>
              <c:pt idx="169">
                <c:v>10.047002330444444</c:v>
              </c:pt>
              <c:pt idx="170">
                <c:v>10.930519223333334</c:v>
              </c:pt>
              <c:pt idx="171">
                <c:v>11.154121518777778</c:v>
              </c:pt>
              <c:pt idx="172">
                <c:v>13.992150736666668</c:v>
              </c:pt>
              <c:pt idx="173">
                <c:v>13.534660723333333</c:v>
              </c:pt>
              <c:pt idx="174">
                <c:v>15.865445556333333</c:v>
              </c:pt>
              <c:pt idx="175">
                <c:v>13.577900842555556</c:v>
              </c:pt>
              <c:pt idx="176">
                <c:v>16.045277901888891</c:v>
              </c:pt>
              <c:pt idx="177">
                <c:v>14.780654687333334</c:v>
              </c:pt>
              <c:pt idx="178">
                <c:v>15.980522340222223</c:v>
              </c:pt>
              <c:pt idx="179">
                <c:v>14.869880674888888</c:v>
              </c:pt>
            </c:numLit>
          </c:val>
          <c:smooth val="0"/>
        </c:ser>
        <c:dLbls>
          <c:showLegendKey val="0"/>
          <c:showVal val="0"/>
          <c:showCatName val="0"/>
          <c:showSerName val="0"/>
          <c:showPercent val="0"/>
          <c:showBubbleSize val="0"/>
        </c:dLbls>
        <c:marker val="1"/>
        <c:smooth val="0"/>
        <c:axId val="56955264"/>
        <c:axId val="56956800"/>
      </c:lineChart>
      <c:catAx>
        <c:axId val="5695526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6956800"/>
        <c:crosses val="autoZero"/>
        <c:auto val="1"/>
        <c:lblAlgn val="ctr"/>
        <c:lblOffset val="100"/>
        <c:tickLblSkip val="6"/>
        <c:tickMarkSkip val="1"/>
        <c:noMultiLvlLbl val="0"/>
      </c:catAx>
      <c:valAx>
        <c:axId val="5695680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695526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9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pt idx="192">
                <c:v> </c:v>
              </c:pt>
            </c:strLit>
          </c:cat>
          <c:val>
            <c:numLit>
              <c:formatCode>0.000</c:formatCode>
              <c:ptCount val="181"/>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numLit>
          </c:val>
          <c:smooth val="0"/>
        </c:ser>
        <c:dLbls>
          <c:showLegendKey val="0"/>
          <c:showVal val="0"/>
          <c:showCatName val="0"/>
          <c:showSerName val="0"/>
          <c:showPercent val="0"/>
          <c:showBubbleSize val="0"/>
        </c:dLbls>
        <c:marker val="1"/>
        <c:smooth val="0"/>
        <c:axId val="57014912"/>
        <c:axId val="5716006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521784776902886"/>
                  <c:y val="-0.12783012292954907"/>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81"/>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numLit>
          </c:val>
          <c:smooth val="0"/>
        </c:ser>
        <c:dLbls>
          <c:showLegendKey val="0"/>
          <c:showVal val="0"/>
          <c:showCatName val="0"/>
          <c:showSerName val="0"/>
          <c:showPercent val="0"/>
          <c:showBubbleSize val="0"/>
        </c:dLbls>
        <c:marker val="1"/>
        <c:smooth val="0"/>
        <c:axId val="57161600"/>
        <c:axId val="57163136"/>
      </c:lineChart>
      <c:catAx>
        <c:axId val="570149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7160064"/>
        <c:crosses val="autoZero"/>
        <c:auto val="1"/>
        <c:lblAlgn val="ctr"/>
        <c:lblOffset val="100"/>
        <c:tickLblSkip val="1"/>
        <c:tickMarkSkip val="1"/>
        <c:noMultiLvlLbl val="0"/>
      </c:catAx>
      <c:valAx>
        <c:axId val="5716006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7014912"/>
        <c:crosses val="autoZero"/>
        <c:crossBetween val="between"/>
        <c:majorUnit val="100"/>
        <c:minorUnit val="100"/>
      </c:valAx>
      <c:catAx>
        <c:axId val="57161600"/>
        <c:scaling>
          <c:orientation val="minMax"/>
        </c:scaling>
        <c:delete val="1"/>
        <c:axPos val="b"/>
        <c:numFmt formatCode="0.0" sourceLinked="1"/>
        <c:majorTickMark val="out"/>
        <c:minorTickMark val="none"/>
        <c:tickLblPos val="none"/>
        <c:crossAx val="57163136"/>
        <c:crosses val="autoZero"/>
        <c:auto val="1"/>
        <c:lblAlgn val="ctr"/>
        <c:lblOffset val="100"/>
        <c:noMultiLvlLbl val="0"/>
      </c:catAx>
      <c:valAx>
        <c:axId val="57163136"/>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57161600"/>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2968133487818527"/>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9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pt idx="192">
                <c:v> </c:v>
              </c:pt>
            </c:strLit>
          </c:cat>
          <c:val>
            <c:numLit>
              <c:formatCode>0.0</c:formatCode>
              <c:ptCount val="181"/>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numLit>
          </c:val>
          <c:smooth val="0"/>
        </c:ser>
        <c:ser>
          <c:idx val="1"/>
          <c:order val="1"/>
          <c:tx>
            <c:v>construcao</c:v>
          </c:tx>
          <c:spPr>
            <a:ln w="25400">
              <a:solidFill>
                <a:schemeClr val="tx2"/>
              </a:solidFill>
              <a:prstDash val="solid"/>
            </a:ln>
          </c:spPr>
          <c:marker>
            <c:symbol val="none"/>
          </c:marker>
          <c:dLbls>
            <c:dLbl>
              <c:idx val="3"/>
              <c:layout>
                <c:manualLayout>
                  <c:x val="0.68992583134315422"/>
                  <c:y val="4.7292549969715325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9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pt idx="192">
                <c:v> </c:v>
              </c:pt>
            </c:strLit>
          </c:cat>
          <c:val>
            <c:numLit>
              <c:formatCode>0.0</c:formatCode>
              <c:ptCount val="181"/>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numLit>
          </c:val>
          <c:smooth val="0"/>
        </c:ser>
        <c:ser>
          <c:idx val="2"/>
          <c:order val="2"/>
          <c:tx>
            <c:v>comercio</c:v>
          </c:tx>
          <c:spPr>
            <a:ln w="38100">
              <a:solidFill>
                <a:schemeClr val="accent2"/>
              </a:solidFill>
              <a:prstDash val="solid"/>
            </a:ln>
          </c:spPr>
          <c:marker>
            <c:symbol val="none"/>
          </c:marker>
          <c:dLbls>
            <c:dLbl>
              <c:idx val="21"/>
              <c:layout>
                <c:manualLayout>
                  <c:x val="0.36612297336706784"/>
                  <c:y val="0.2149681289838770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9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pt idx="192">
                <c:v> </c:v>
              </c:pt>
            </c:strLit>
          </c:cat>
          <c:val>
            <c:numLit>
              <c:formatCode>0.0</c:formatCode>
              <c:ptCount val="181"/>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numLit>
          </c:val>
          <c:smooth val="0"/>
        </c:ser>
        <c:ser>
          <c:idx val="3"/>
          <c:order val="3"/>
          <c:tx>
            <c:v>servicos</c:v>
          </c:tx>
          <c:spPr>
            <a:ln w="25400">
              <a:solidFill>
                <a:srgbClr val="333333"/>
              </a:solidFill>
              <a:prstDash val="solid"/>
            </a:ln>
          </c:spPr>
          <c:marker>
            <c:symbol val="none"/>
          </c:marker>
          <c:dLbls>
            <c:dLbl>
              <c:idx val="20"/>
              <c:layout>
                <c:manualLayout>
                  <c:x val="0.60270506727199635"/>
                  <c:y val="-0.1360889504196590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pt idx="192">
                <c:v> </c:v>
              </c:pt>
            </c:strLit>
          </c:cat>
          <c:val>
            <c:numLit>
              <c:formatCode>0.0</c:formatCode>
              <c:ptCount val="181"/>
              <c:pt idx="0">
                <c:v>-16.017706786666665</c:v>
              </c:pt>
              <c:pt idx="1">
                <c:v>-14.174444928666665</c:v>
              </c:pt>
              <c:pt idx="2">
                <c:v>-16.304159940666665</c:v>
              </c:pt>
              <c:pt idx="3">
                <c:v>-21.542837685333335</c:v>
              </c:pt>
              <c:pt idx="4">
                <c:v>-24.121683672</c:v>
              </c:pt>
              <c:pt idx="5">
                <c:v>-25.197638790999999</c:v>
              </c:pt>
              <c:pt idx="6">
                <c:v>-17.292330382666666</c:v>
              </c:pt>
              <c:pt idx="7">
                <c:v>-17.346672329666664</c:v>
              </c:pt>
              <c:pt idx="8">
                <c:v>-13.616954131666665</c:v>
              </c:pt>
              <c:pt idx="9">
                <c:v>-13.303383378333331</c:v>
              </c:pt>
              <c:pt idx="10">
                <c:v>-10.997448002333334</c:v>
              </c:pt>
              <c:pt idx="11">
                <c:v>-12.476053593666663</c:v>
              </c:pt>
              <c:pt idx="12">
                <c:v>-13.204472628333329</c:v>
              </c:pt>
              <c:pt idx="13">
                <c:v>-14.827561573666664</c:v>
              </c:pt>
              <c:pt idx="14">
                <c:v>-11.450566690666667</c:v>
              </c:pt>
              <c:pt idx="15">
                <c:v>-12.78895419633333</c:v>
              </c:pt>
              <c:pt idx="16">
                <c:v>-9.9093639473333326</c:v>
              </c:pt>
              <c:pt idx="17">
                <c:v>-9.8892733846666658</c:v>
              </c:pt>
              <c:pt idx="18">
                <c:v>-4.9012010446666672</c:v>
              </c:pt>
              <c:pt idx="19">
                <c:v>-3.405088512666667</c:v>
              </c:pt>
              <c:pt idx="20">
                <c:v>-3.6390425410000007</c:v>
              </c:pt>
              <c:pt idx="21">
                <c:v>-8.0423647389999999</c:v>
              </c:pt>
              <c:pt idx="22">
                <c:v>-8.1161188983333332</c:v>
              </c:pt>
              <c:pt idx="23">
                <c:v>-5.8046596216666657</c:v>
              </c:pt>
              <c:pt idx="24">
                <c:v>-0.54939186899999981</c:v>
              </c:pt>
              <c:pt idx="25">
                <c:v>1.2400207786666666</c:v>
              </c:pt>
              <c:pt idx="26">
                <c:v>1.400963880666666</c:v>
              </c:pt>
              <c:pt idx="27">
                <c:v>0.14137553299999986</c:v>
              </c:pt>
              <c:pt idx="28">
                <c:v>-3.5376543506666667</c:v>
              </c:pt>
              <c:pt idx="29">
                <c:v>-9.3411136743333305</c:v>
              </c:pt>
              <c:pt idx="30">
                <c:v>-13.424911071999999</c:v>
              </c:pt>
              <c:pt idx="31">
                <c:v>-14.006605829666666</c:v>
              </c:pt>
              <c:pt idx="32">
                <c:v>-10.00653587</c:v>
              </c:pt>
              <c:pt idx="33">
                <c:v>-7.745484014333333</c:v>
              </c:pt>
              <c:pt idx="34">
                <c:v>-7.0543359436666648</c:v>
              </c:pt>
              <c:pt idx="35">
                <c:v>-4.5392616683333316</c:v>
              </c:pt>
              <c:pt idx="36">
                <c:v>-5.0460293179999987</c:v>
              </c:pt>
              <c:pt idx="37">
                <c:v>-5.9537800506666665</c:v>
              </c:pt>
              <c:pt idx="38">
                <c:v>-10.286754586666666</c:v>
              </c:pt>
              <c:pt idx="39">
                <c:v>-8.7934424119999992</c:v>
              </c:pt>
              <c:pt idx="40">
                <c:v>-5.2254459483333342</c:v>
              </c:pt>
              <c:pt idx="41">
                <c:v>-1.9842557230000006</c:v>
              </c:pt>
              <c:pt idx="42">
                <c:v>-1.8408549656666671</c:v>
              </c:pt>
              <c:pt idx="43">
                <c:v>-4.0229161119999999</c:v>
              </c:pt>
              <c:pt idx="44">
                <c:v>-7.8522736246666653</c:v>
              </c:pt>
              <c:pt idx="45">
                <c:v>-10.546801849333333</c:v>
              </c:pt>
              <c:pt idx="46">
                <c:v>-11.047433235333335</c:v>
              </c:pt>
              <c:pt idx="47">
                <c:v>-11.055297846000002</c:v>
              </c:pt>
              <c:pt idx="48">
                <c:v>-10.863998887666668</c:v>
              </c:pt>
              <c:pt idx="49">
                <c:v>-6.9263364343333329</c:v>
              </c:pt>
              <c:pt idx="50">
                <c:v>-6.0383701110000016</c:v>
              </c:pt>
              <c:pt idx="51">
                <c:v>-6.6008759356666671</c:v>
              </c:pt>
              <c:pt idx="52">
                <c:v>-10.933826173</c:v>
              </c:pt>
              <c:pt idx="53">
                <c:v>-13.797922558333333</c:v>
              </c:pt>
              <c:pt idx="54">
                <c:v>-13.792582854666668</c:v>
              </c:pt>
              <c:pt idx="55">
                <c:v>-10.830917084333331</c:v>
              </c:pt>
              <c:pt idx="56">
                <c:v>-6.7988153296666667</c:v>
              </c:pt>
              <c:pt idx="57">
                <c:v>-4.6351224513333316</c:v>
              </c:pt>
              <c:pt idx="58">
                <c:v>-6.5326942363333318</c:v>
              </c:pt>
              <c:pt idx="59">
                <c:v>-6.675445203999999</c:v>
              </c:pt>
              <c:pt idx="60">
                <c:v>-6.033070333333332</c:v>
              </c:pt>
              <c:pt idx="61">
                <c:v>-5.5887128436666655</c:v>
              </c:pt>
              <c:pt idx="62">
                <c:v>-5.6315876073333335</c:v>
              </c:pt>
              <c:pt idx="63">
                <c:v>-3.7780917933333331</c:v>
              </c:pt>
              <c:pt idx="64">
                <c:v>-4.8353212946666666</c:v>
              </c:pt>
              <c:pt idx="65">
                <c:v>-2.4300749009999998</c:v>
              </c:pt>
              <c:pt idx="66">
                <c:v>-6.1455486880000008</c:v>
              </c:pt>
              <c:pt idx="67">
                <c:v>-7.5312194100000012</c:v>
              </c:pt>
              <c:pt idx="68">
                <c:v>-8.0230277326666659</c:v>
              </c:pt>
              <c:pt idx="69">
                <c:v>-9.8017429333333315</c:v>
              </c:pt>
              <c:pt idx="70">
                <c:v>-9.572982356999999</c:v>
              </c:pt>
              <c:pt idx="71">
                <c:v>-12.073187362333334</c:v>
              </c:pt>
              <c:pt idx="72">
                <c:v>-11.170216106333333</c:v>
              </c:pt>
              <c:pt idx="73">
                <c:v>-10.872691843666665</c:v>
              </c:pt>
              <c:pt idx="74">
                <c:v>-11.952059654999999</c:v>
              </c:pt>
              <c:pt idx="75">
                <c:v>-9.3736021780000005</c:v>
              </c:pt>
              <c:pt idx="76">
                <c:v>-7.1635900832222221</c:v>
              </c:pt>
              <c:pt idx="77">
                <c:v>-4.4485206137777782</c:v>
              </c:pt>
              <c:pt idx="78">
                <c:v>-3.3898632113333331</c:v>
              </c:pt>
              <c:pt idx="79">
                <c:v>-2.0714887490000002</c:v>
              </c:pt>
              <c:pt idx="80">
                <c:v>-1.6412064579999999</c:v>
              </c:pt>
              <c:pt idx="81">
                <c:v>0.20541793133333344</c:v>
              </c:pt>
              <c:pt idx="82">
                <c:v>0.65874508266666698</c:v>
              </c:pt>
              <c:pt idx="83">
                <c:v>1.1060686136666666</c:v>
              </c:pt>
              <c:pt idx="84">
                <c:v>-2.1738424000000034E-2</c:v>
              </c:pt>
              <c:pt idx="85">
                <c:v>-0.5408418446666664</c:v>
              </c:pt>
              <c:pt idx="86">
                <c:v>0.24689483000000023</c:v>
              </c:pt>
              <c:pt idx="87">
                <c:v>-0.97796146299999942</c:v>
              </c:pt>
              <c:pt idx="88">
                <c:v>-1.1107845479999998</c:v>
              </c:pt>
              <c:pt idx="89">
                <c:v>-3.0363569153333336</c:v>
              </c:pt>
              <c:pt idx="90">
                <c:v>-2.322954651666667</c:v>
              </c:pt>
              <c:pt idx="91">
                <c:v>-2.3983563169999997</c:v>
              </c:pt>
              <c:pt idx="92">
                <c:v>-0.90780590733333277</c:v>
              </c:pt>
              <c:pt idx="93">
                <c:v>-0.48456435466666603</c:v>
              </c:pt>
              <c:pt idx="94">
                <c:v>-0.36678155299999976</c:v>
              </c:pt>
              <c:pt idx="95">
                <c:v>-1.0162457513333332</c:v>
              </c:pt>
              <c:pt idx="96">
                <c:v>-4.1951366380000001</c:v>
              </c:pt>
              <c:pt idx="97">
                <c:v>-6.2409545773333335</c:v>
              </c:pt>
              <c:pt idx="98">
                <c:v>-8.4741701236666671</c:v>
              </c:pt>
              <c:pt idx="99">
                <c:v>-9.2686489179999985</c:v>
              </c:pt>
              <c:pt idx="100">
                <c:v>-9.4788422609999987</c:v>
              </c:pt>
              <c:pt idx="101">
                <c:v>-9.1971749756666661</c:v>
              </c:pt>
              <c:pt idx="102">
                <c:v>-8.3410082289999998</c:v>
              </c:pt>
              <c:pt idx="103">
                <c:v>-8.9323559570000004</c:v>
              </c:pt>
              <c:pt idx="104">
                <c:v>-9.7080686743333349</c:v>
              </c:pt>
              <c:pt idx="105">
                <c:v>-10.988001568333337</c:v>
              </c:pt>
              <c:pt idx="106">
                <c:v>-11.981205986666666</c:v>
              </c:pt>
              <c:pt idx="107">
                <c:v>-13.290034574333333</c:v>
              </c:pt>
              <c:pt idx="108">
                <c:v>-12.968366984666664</c:v>
              </c:pt>
              <c:pt idx="109">
                <c:v>-12.320544902666667</c:v>
              </c:pt>
              <c:pt idx="110">
                <c:v>-11.206513332333332</c:v>
              </c:pt>
              <c:pt idx="111">
                <c:v>-10.807891309666667</c:v>
              </c:pt>
              <c:pt idx="112">
                <c:v>-11.571337293666668</c:v>
              </c:pt>
              <c:pt idx="113">
                <c:v>-11.435829373333334</c:v>
              </c:pt>
              <c:pt idx="114">
                <c:v>-10.862513257333333</c:v>
              </c:pt>
              <c:pt idx="115">
                <c:v>-9.794714621333334</c:v>
              </c:pt>
              <c:pt idx="116">
                <c:v>-10.647717688</c:v>
              </c:pt>
              <c:pt idx="117">
                <c:v>-10.920460294000002</c:v>
              </c:pt>
              <c:pt idx="118">
                <c:v>-12.282690197000001</c:v>
              </c:pt>
              <c:pt idx="119">
                <c:v>-12.443579779666665</c:v>
              </c:pt>
              <c:pt idx="120">
                <c:v>-14.048096716333331</c:v>
              </c:pt>
              <c:pt idx="121">
                <c:v>-13.695212832666664</c:v>
              </c:pt>
              <c:pt idx="122">
                <c:v>-13.275142119</c:v>
              </c:pt>
              <c:pt idx="123">
                <c:v>-12.471894229</c:v>
              </c:pt>
              <c:pt idx="124">
                <c:v>-12.841439777</c:v>
              </c:pt>
              <c:pt idx="125">
                <c:v>-11.908611581666667</c:v>
              </c:pt>
              <c:pt idx="126">
                <c:v>-10.728095299000001</c:v>
              </c:pt>
              <c:pt idx="127">
                <c:v>-8.1268004186666669</c:v>
              </c:pt>
              <c:pt idx="128">
                <c:v>-7.0453840733333335</c:v>
              </c:pt>
              <c:pt idx="129">
                <c:v>-5.775699364666667</c:v>
              </c:pt>
              <c:pt idx="130">
                <c:v>-5.2036772586666658</c:v>
              </c:pt>
              <c:pt idx="131">
                <c:v>-4.0609429323333321</c:v>
              </c:pt>
              <c:pt idx="132">
                <c:v>-1.6704312789999998</c:v>
              </c:pt>
              <c:pt idx="133">
                <c:v>-2.0445887000000013E-2</c:v>
              </c:pt>
              <c:pt idx="134">
                <c:v>0.72488695166666683</c:v>
              </c:pt>
              <c:pt idx="135">
                <c:v>0.40929698633333361</c:v>
              </c:pt>
              <c:pt idx="136">
                <c:v>1.1199342640000003</c:v>
              </c:pt>
              <c:pt idx="137">
                <c:v>1.2534316286666669</c:v>
              </c:pt>
              <c:pt idx="138">
                <c:v>0.36757257866666676</c:v>
              </c:pt>
              <c:pt idx="139">
                <c:v>-0.25504413399999998</c:v>
              </c:pt>
              <c:pt idx="140">
                <c:v>0.50512645200000039</c:v>
              </c:pt>
              <c:pt idx="141">
                <c:v>1.1748939750000009</c:v>
              </c:pt>
              <c:pt idx="142">
                <c:v>3.2347333823333337</c:v>
              </c:pt>
              <c:pt idx="143">
                <c:v>2.2632397080000008</c:v>
              </c:pt>
              <c:pt idx="144">
                <c:v>3.5217317283333336</c:v>
              </c:pt>
              <c:pt idx="145">
                <c:v>1.5257470006666669</c:v>
              </c:pt>
              <c:pt idx="146">
                <c:v>2.3008267930000001</c:v>
              </c:pt>
              <c:pt idx="147">
                <c:v>1.5012461190000004</c:v>
              </c:pt>
              <c:pt idx="148">
                <c:v>3.2417197585555564</c:v>
              </c:pt>
              <c:pt idx="149">
                <c:v>3.104667880444445</c:v>
              </c:pt>
              <c:pt idx="150">
                <c:v>4.2282866380000002</c:v>
              </c:pt>
              <c:pt idx="151">
                <c:v>2.8866154136666662</c:v>
              </c:pt>
              <c:pt idx="152">
                <c:v>3.1655283463333332</c:v>
              </c:pt>
              <c:pt idx="153">
                <c:v>2.522651835</c:v>
              </c:pt>
              <c:pt idx="154">
                <c:v>3.1312545823333333</c:v>
              </c:pt>
              <c:pt idx="155">
                <c:v>3.5455233449999999</c:v>
              </c:pt>
              <c:pt idx="156">
                <c:v>3.0455535779999998</c:v>
              </c:pt>
              <c:pt idx="157">
                <c:v>3.5533334503333336</c:v>
              </c:pt>
              <c:pt idx="158">
                <c:v>3.0131958123333331</c:v>
              </c:pt>
              <c:pt idx="159">
                <c:v>3.6636970603333339</c:v>
              </c:pt>
              <c:pt idx="160">
                <c:v>0.10941049166666694</c:v>
              </c:pt>
              <c:pt idx="161">
                <c:v>0.58868993100000055</c:v>
              </c:pt>
              <c:pt idx="162">
                <c:v>0.30609487633333349</c:v>
              </c:pt>
              <c:pt idx="163">
                <c:v>2.8307019383333336</c:v>
              </c:pt>
              <c:pt idx="164">
                <c:v>2.4478588099999996</c:v>
              </c:pt>
              <c:pt idx="165">
                <c:v>2.9360010569999999</c:v>
              </c:pt>
              <c:pt idx="166">
                <c:v>3.1124567139999999</c:v>
              </c:pt>
              <c:pt idx="167">
                <c:v>4.8875659469999997</c:v>
              </c:pt>
              <c:pt idx="168">
                <c:v>5.228178084333333</c:v>
              </c:pt>
              <c:pt idx="169">
                <c:v>6.0211151700000007</c:v>
              </c:pt>
              <c:pt idx="170">
                <c:v>5.1959042936666657</c:v>
              </c:pt>
              <c:pt idx="171">
                <c:v>4.5965489869999994</c:v>
              </c:pt>
              <c:pt idx="172">
                <c:v>3.7730347263333326</c:v>
              </c:pt>
              <c:pt idx="173">
                <c:v>3.4518464650000005</c:v>
              </c:pt>
              <c:pt idx="174">
                <c:v>4.3143375353333333</c:v>
              </c:pt>
              <c:pt idx="175">
                <c:v>5.6232483246666662</c:v>
              </c:pt>
              <c:pt idx="176">
                <c:v>7.4513659693333336</c:v>
              </c:pt>
              <c:pt idx="177">
                <c:v>9.7571002743333324</c:v>
              </c:pt>
              <c:pt idx="178">
                <c:v>11.635130607666667</c:v>
              </c:pt>
              <c:pt idx="179">
                <c:v>12.089338260333333</c:v>
              </c:pt>
            </c:numLit>
          </c:val>
          <c:smooth val="0"/>
        </c:ser>
        <c:dLbls>
          <c:showLegendKey val="0"/>
          <c:showVal val="0"/>
          <c:showCatName val="0"/>
          <c:showSerName val="0"/>
          <c:showPercent val="0"/>
          <c:showBubbleSize val="0"/>
        </c:dLbls>
        <c:marker val="1"/>
        <c:smooth val="0"/>
        <c:axId val="57506048"/>
        <c:axId val="57212928"/>
      </c:lineChart>
      <c:catAx>
        <c:axId val="575060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7212928"/>
        <c:crosses val="autoZero"/>
        <c:auto val="1"/>
        <c:lblAlgn val="ctr"/>
        <c:lblOffset val="100"/>
        <c:tickLblSkip val="1"/>
        <c:tickMarkSkip val="1"/>
        <c:noMultiLvlLbl val="0"/>
      </c:catAx>
      <c:valAx>
        <c:axId val="57212928"/>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750604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dez.</c:v>
                  </c:pt>
                  <c:pt idx="1">
                    <c:v>jan.</c:v>
                  </c:pt>
                  <c:pt idx="2">
                    <c:v>fev.</c:v>
                  </c:pt>
                  <c:pt idx="3">
                    <c:v>mar.</c:v>
                  </c:pt>
                  <c:pt idx="4">
                    <c:v>abr.</c:v>
                  </c:pt>
                  <c:pt idx="5">
                    <c:v>mai.</c:v>
                  </c:pt>
                  <c:pt idx="6">
                    <c:v>jun.</c:v>
                  </c:pt>
                  <c:pt idx="7">
                    <c:v>jul.</c:v>
                  </c:pt>
                  <c:pt idx="8">
                    <c:v>ago.</c:v>
                  </c:pt>
                  <c:pt idx="9">
                    <c:v>set.</c:v>
                  </c:pt>
                  <c:pt idx="10">
                    <c:v>out.</c:v>
                  </c:pt>
                  <c:pt idx="11">
                    <c:v>nov.</c:v>
                  </c:pt>
                  <c:pt idx="12">
                    <c:v>dez.</c:v>
                  </c:pt>
                </c:lvl>
                <c:lvl>
                  <c:pt idx="0">
                    <c:v>2016</c:v>
                  </c:pt>
                  <c:pt idx="1">
                    <c:v>2017</c:v>
                  </c:pt>
                </c:lvl>
              </c:multiLvlStrCache>
            </c:multiLvlStrRef>
          </c:cat>
          <c:val>
            <c:numRef>
              <c:f>'9lay_off'!$E$15:$Q$15</c:f>
              <c:numCache>
                <c:formatCode>#,##0</c:formatCode>
                <c:ptCount val="13"/>
                <c:pt idx="0">
                  <c:v>1983</c:v>
                </c:pt>
                <c:pt idx="1">
                  <c:v>1653</c:v>
                </c:pt>
                <c:pt idx="2">
                  <c:v>1154</c:v>
                </c:pt>
                <c:pt idx="3">
                  <c:v>892</c:v>
                </c:pt>
                <c:pt idx="4">
                  <c:v>1028</c:v>
                </c:pt>
                <c:pt idx="5">
                  <c:v>1001</c:v>
                </c:pt>
                <c:pt idx="6">
                  <c:v>742</c:v>
                </c:pt>
                <c:pt idx="7">
                  <c:v>706</c:v>
                </c:pt>
                <c:pt idx="8">
                  <c:v>378</c:v>
                </c:pt>
                <c:pt idx="9">
                  <c:v>551</c:v>
                </c:pt>
                <c:pt idx="10">
                  <c:v>626</c:v>
                </c:pt>
                <c:pt idx="11">
                  <c:v>931</c:v>
                </c:pt>
                <c:pt idx="12">
                  <c:v>1293</c:v>
                </c:pt>
              </c:numCache>
            </c:numRef>
          </c:val>
        </c:ser>
        <c:dLbls>
          <c:showLegendKey val="0"/>
          <c:showVal val="0"/>
          <c:showCatName val="0"/>
          <c:showSerName val="0"/>
          <c:showPercent val="0"/>
          <c:showBubbleSize val="0"/>
        </c:dLbls>
        <c:gapWidth val="150"/>
        <c:axId val="54297728"/>
        <c:axId val="54299264"/>
      </c:barChart>
      <c:catAx>
        <c:axId val="54297728"/>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54299264"/>
        <c:crosses val="autoZero"/>
        <c:auto val="1"/>
        <c:lblAlgn val="ctr"/>
        <c:lblOffset val="100"/>
        <c:tickLblSkip val="1"/>
        <c:tickMarkSkip val="1"/>
        <c:noMultiLvlLbl val="0"/>
      </c:catAx>
      <c:valAx>
        <c:axId val="5429926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429772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c:v>
                </c:pt>
                <c:pt idx="1">
                  <c:v>0.8928571428571429</c:v>
                </c:pt>
                <c:pt idx="2">
                  <c:v>0.92307692307692313</c:v>
                </c:pt>
                <c:pt idx="3">
                  <c:v>1.0270270270270272</c:v>
                </c:pt>
                <c:pt idx="4">
                  <c:v>1.2197802197802199</c:v>
                </c:pt>
                <c:pt idx="5">
                  <c:v>1</c:v>
                </c:pt>
                <c:pt idx="6">
                  <c:v>1.4038461538461537</c:v>
                </c:pt>
                <c:pt idx="7">
                  <c:v>1.2214765100671141</c:v>
                </c:pt>
                <c:pt idx="8">
                  <c:v>0.94545454545454544</c:v>
                </c:pt>
                <c:pt idx="9">
                  <c:v>0.93333333333333335</c:v>
                </c:pt>
                <c:pt idx="10">
                  <c:v>0.96808510638297862</c:v>
                </c:pt>
                <c:pt idx="11">
                  <c:v>1.4941176470588236</c:v>
                </c:pt>
                <c:pt idx="12">
                  <c:v>1.1463414634146343</c:v>
                </c:pt>
                <c:pt idx="13">
                  <c:v>0.87878787878787878</c:v>
                </c:pt>
                <c:pt idx="14">
                  <c:v>1.1800000000000002</c:v>
                </c:pt>
                <c:pt idx="15">
                  <c:v>0.93103448275862077</c:v>
                </c:pt>
                <c:pt idx="16">
                  <c:v>1.0277777777777779</c:v>
                </c:pt>
                <c:pt idx="17">
                  <c:v>1.0945945945945945</c:v>
                </c:pt>
              </c:numCache>
            </c:numRef>
          </c:val>
        </c:ser>
        <c:dLbls>
          <c:showLegendKey val="0"/>
          <c:showVal val="0"/>
          <c:showCatName val="0"/>
          <c:showSerName val="0"/>
          <c:showPercent val="0"/>
          <c:showBubbleSize val="0"/>
        </c:dLbls>
        <c:axId val="55659520"/>
        <c:axId val="55677696"/>
      </c:radarChart>
      <c:catAx>
        <c:axId val="55659520"/>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55677696"/>
        <c:crosses val="autoZero"/>
        <c:auto val="0"/>
        <c:lblAlgn val="ctr"/>
        <c:lblOffset val="100"/>
        <c:noMultiLvlLbl val="0"/>
      </c:catAx>
      <c:valAx>
        <c:axId val="55677696"/>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55659520"/>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'9lay_off'!$F$38:$Q$38</c:f>
              <c:numCache>
                <c:formatCode>0</c:formatCode>
                <c:ptCount val="12"/>
                <c:pt idx="0">
                  <c:v>34</c:v>
                </c:pt>
                <c:pt idx="1">
                  <c:v>49</c:v>
                </c:pt>
                <c:pt idx="2">
                  <c:v>28</c:v>
                </c:pt>
                <c:pt idx="3">
                  <c:v>54</c:v>
                </c:pt>
                <c:pt idx="4">
                  <c:v>423</c:v>
                </c:pt>
                <c:pt idx="5">
                  <c:v>324</c:v>
                </c:pt>
                <c:pt idx="6">
                  <c:v>266</c:v>
                </c:pt>
                <c:pt idx="7">
                  <c:v>550</c:v>
                </c:pt>
                <c:pt idx="8">
                  <c:v>547</c:v>
                </c:pt>
                <c:pt idx="9">
                  <c:v>344</c:v>
                </c:pt>
                <c:pt idx="10">
                  <c:v>254</c:v>
                </c:pt>
                <c:pt idx="11">
                  <c:v>211</c:v>
                </c:pt>
              </c:numCache>
            </c:numRef>
          </c:val>
        </c:ser>
        <c:dLbls>
          <c:showLegendKey val="0"/>
          <c:showVal val="0"/>
          <c:showCatName val="0"/>
          <c:showSerName val="0"/>
          <c:showPercent val="0"/>
          <c:showBubbleSize val="0"/>
        </c:dLbls>
        <c:gapWidth val="150"/>
        <c:axId val="54327936"/>
        <c:axId val="54657408"/>
      </c:barChart>
      <c:catAx>
        <c:axId val="5432793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54657408"/>
        <c:crosses val="autoZero"/>
        <c:auto val="1"/>
        <c:lblAlgn val="ctr"/>
        <c:lblOffset val="100"/>
        <c:tickLblSkip val="1"/>
        <c:tickMarkSkip val="1"/>
        <c:noMultiLvlLbl val="0"/>
      </c:catAx>
      <c:valAx>
        <c:axId val="5465740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432793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'9lay_off'!$F$41:$Q$41</c:f>
              <c:numCache>
                <c:formatCode>#,##0</c:formatCode>
                <c:ptCount val="12"/>
                <c:pt idx="0">
                  <c:v>588</c:v>
                </c:pt>
                <c:pt idx="1">
                  <c:v>664</c:v>
                </c:pt>
                <c:pt idx="2">
                  <c:v>891</c:v>
                </c:pt>
                <c:pt idx="3">
                  <c:v>1422</c:v>
                </c:pt>
                <c:pt idx="4">
                  <c:v>19278</c:v>
                </c:pt>
                <c:pt idx="5">
                  <c:v>6145</c:v>
                </c:pt>
                <c:pt idx="6">
                  <c:v>3601</c:v>
                </c:pt>
                <c:pt idx="7">
                  <c:v>8703</c:v>
                </c:pt>
                <c:pt idx="8">
                  <c:v>7434</c:v>
                </c:pt>
                <c:pt idx="9">
                  <c:v>4460</c:v>
                </c:pt>
                <c:pt idx="10">
                  <c:v>3872</c:v>
                </c:pt>
                <c:pt idx="11">
                  <c:v>4126</c:v>
                </c:pt>
              </c:numCache>
            </c:numRef>
          </c:val>
        </c:ser>
        <c:dLbls>
          <c:showLegendKey val="0"/>
          <c:showVal val="0"/>
          <c:showCatName val="0"/>
          <c:showSerName val="0"/>
          <c:showPercent val="0"/>
          <c:showBubbleSize val="0"/>
        </c:dLbls>
        <c:gapWidth val="150"/>
        <c:axId val="54690176"/>
        <c:axId val="54691712"/>
      </c:barChart>
      <c:catAx>
        <c:axId val="5469017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54691712"/>
        <c:crosses val="autoZero"/>
        <c:auto val="1"/>
        <c:lblAlgn val="ctr"/>
        <c:lblOffset val="100"/>
        <c:tickLblSkip val="1"/>
        <c:tickMarkSkip val="1"/>
        <c:noMultiLvlLbl val="0"/>
      </c:catAx>
      <c:valAx>
        <c:axId val="546917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46901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53562368"/>
        <c:axId val="53564160"/>
      </c:barChart>
      <c:catAx>
        <c:axId val="53562368"/>
        <c:scaling>
          <c:orientation val="maxMin"/>
        </c:scaling>
        <c:delete val="0"/>
        <c:axPos val="l"/>
        <c:majorTickMark val="none"/>
        <c:minorTickMark val="none"/>
        <c:tickLblPos val="none"/>
        <c:spPr>
          <a:ln w="3175">
            <a:solidFill>
              <a:srgbClr val="333333"/>
            </a:solidFill>
            <a:prstDash val="solid"/>
          </a:ln>
        </c:spPr>
        <c:crossAx val="53564160"/>
        <c:crosses val="autoZero"/>
        <c:auto val="1"/>
        <c:lblAlgn val="ctr"/>
        <c:lblOffset val="100"/>
        <c:tickMarkSkip val="1"/>
        <c:noMultiLvlLbl val="0"/>
      </c:catAx>
      <c:valAx>
        <c:axId val="5356416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5356236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54985088"/>
        <c:axId val="54986624"/>
      </c:barChart>
      <c:catAx>
        <c:axId val="54985088"/>
        <c:scaling>
          <c:orientation val="maxMin"/>
        </c:scaling>
        <c:delete val="0"/>
        <c:axPos val="l"/>
        <c:majorTickMark val="none"/>
        <c:minorTickMark val="none"/>
        <c:tickLblPos val="none"/>
        <c:spPr>
          <a:ln w="3175">
            <a:solidFill>
              <a:srgbClr val="333333"/>
            </a:solidFill>
            <a:prstDash val="solid"/>
          </a:ln>
        </c:spPr>
        <c:crossAx val="54986624"/>
        <c:crosses val="autoZero"/>
        <c:auto val="1"/>
        <c:lblAlgn val="ctr"/>
        <c:lblOffset val="100"/>
        <c:tickMarkSkip val="1"/>
        <c:noMultiLvlLbl val="0"/>
      </c:catAx>
      <c:valAx>
        <c:axId val="5498662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5498508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55006336"/>
        <c:axId val="55007872"/>
      </c:barChart>
      <c:catAx>
        <c:axId val="55006336"/>
        <c:scaling>
          <c:orientation val="maxMin"/>
        </c:scaling>
        <c:delete val="0"/>
        <c:axPos val="l"/>
        <c:majorTickMark val="none"/>
        <c:minorTickMark val="none"/>
        <c:tickLblPos val="none"/>
        <c:spPr>
          <a:ln w="3175">
            <a:solidFill>
              <a:srgbClr val="333333"/>
            </a:solidFill>
            <a:prstDash val="solid"/>
          </a:ln>
        </c:spPr>
        <c:crossAx val="55007872"/>
        <c:crosses val="autoZero"/>
        <c:auto val="1"/>
        <c:lblAlgn val="ctr"/>
        <c:lblOffset val="100"/>
        <c:tickMarkSkip val="1"/>
        <c:noMultiLvlLbl val="0"/>
      </c:catAx>
      <c:valAx>
        <c:axId val="5500787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5500633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55019392"/>
        <c:axId val="55020928"/>
      </c:barChart>
      <c:catAx>
        <c:axId val="55019392"/>
        <c:scaling>
          <c:orientation val="maxMin"/>
        </c:scaling>
        <c:delete val="0"/>
        <c:axPos val="l"/>
        <c:majorTickMark val="none"/>
        <c:minorTickMark val="none"/>
        <c:tickLblPos val="none"/>
        <c:spPr>
          <a:ln w="3175">
            <a:solidFill>
              <a:srgbClr val="333333"/>
            </a:solidFill>
            <a:prstDash val="solid"/>
          </a:ln>
        </c:spPr>
        <c:crossAx val="55020928"/>
        <c:crosses val="autoZero"/>
        <c:auto val="1"/>
        <c:lblAlgn val="ctr"/>
        <c:lblOffset val="100"/>
        <c:tickMarkSkip val="1"/>
        <c:noMultiLvlLbl val="0"/>
      </c:catAx>
      <c:valAx>
        <c:axId val="5502092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5501939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50.295009520227538</c:v>
                </c:pt>
                <c:pt idx="1">
                  <c:v>12.699622576560433</c:v>
                </c:pt>
                <c:pt idx="2">
                  <c:v>3.0365671109843895</c:v>
                </c:pt>
                <c:pt idx="3">
                  <c:v>1.2592089450859545</c:v>
                </c:pt>
                <c:pt idx="4">
                  <c:v>0.73564506422627574</c:v>
                </c:pt>
                <c:pt idx="5">
                  <c:v>-5.3811814675161385</c:v>
                </c:pt>
                <c:pt idx="6">
                  <c:v>-5.1326902010671809</c:v>
                </c:pt>
                <c:pt idx="7">
                  <c:v>-3.7063797901948359</c:v>
                </c:pt>
                <c:pt idx="8">
                  <c:v>-2.8428056433308146</c:v>
                </c:pt>
                <c:pt idx="9">
                  <c:v>-2.6119869869869805</c:v>
                </c:pt>
              </c:numCache>
            </c:numRef>
          </c:val>
        </c:ser>
        <c:dLbls>
          <c:showLegendKey val="0"/>
          <c:showVal val="0"/>
          <c:showCatName val="0"/>
          <c:showSerName val="0"/>
          <c:showPercent val="0"/>
          <c:showBubbleSize val="0"/>
        </c:dLbls>
        <c:gapWidth val="80"/>
        <c:axId val="55048832"/>
        <c:axId val="55255424"/>
      </c:barChart>
      <c:catAx>
        <c:axId val="55048832"/>
        <c:scaling>
          <c:orientation val="maxMin"/>
        </c:scaling>
        <c:delete val="0"/>
        <c:axPos val="l"/>
        <c:majorTickMark val="none"/>
        <c:minorTickMark val="none"/>
        <c:tickLblPos val="none"/>
        <c:crossAx val="55255424"/>
        <c:crossesAt val="0"/>
        <c:auto val="1"/>
        <c:lblAlgn val="ctr"/>
        <c:lblOffset val="100"/>
        <c:tickMarkSkip val="1"/>
        <c:noMultiLvlLbl val="0"/>
      </c:catAx>
      <c:valAx>
        <c:axId val="55255424"/>
        <c:scaling>
          <c:orientation val="minMax"/>
        </c:scaling>
        <c:delete val="0"/>
        <c:axPos val="t"/>
        <c:numFmt formatCode="0.0" sourceLinked="1"/>
        <c:majorTickMark val="none"/>
        <c:minorTickMark val="none"/>
        <c:tickLblPos val="none"/>
        <c:spPr>
          <a:ln w="9525">
            <a:noFill/>
          </a:ln>
        </c:spPr>
        <c:crossAx val="55048832"/>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5" dropStyle="combo" dx="16" fmlaLink="$AM$30" fmlaRange="$AO$30:$AO$36" val="0"/>
</file>

<file path=xl/ctrlProps/ctrlProp2.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mc:AlternateContent xmlns:mc="http://schemas.openxmlformats.org/markup-compatibility/2006">
    <mc:Choice xmlns:a14="http://schemas.microsoft.com/office/drawing/2010/main" Requires="a14">
      <xdr:twoCellAnchor editAs="oneCell">
        <xdr:from>
          <xdr:col>3</xdr:col>
          <xdr:colOff>66675</xdr:colOff>
          <xdr:row>27</xdr:row>
          <xdr:rowOff>142875</xdr:rowOff>
        </xdr:from>
        <xdr:to>
          <xdr:col>3</xdr:col>
          <xdr:colOff>1257300</xdr:colOff>
          <xdr:row>27</xdr:row>
          <xdr:rowOff>342900</xdr:rowOff>
        </xdr:to>
        <xdr:sp macro="" textlink="">
          <xdr:nvSpPr>
            <xdr:cNvPr id="29697" name="Drop Down 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60943" y="0"/>
          <a:ext cx="646726" cy="181732"/>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187440" y="0"/>
          <a:ext cx="661966" cy="18173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951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115050" y="0"/>
          <a:ext cx="6501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115050" y="0"/>
          <a:ext cx="6501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115050"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0.32358</cdr:x>
      <cdr:y>0.28885</cdr:y>
    </cdr:from>
    <cdr:to>
      <cdr:x>0.77878</cdr:x>
      <cdr:y>0.51976</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020188" y="500744"/>
          <a:ext cx="1435144"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0.72874</cdr:x>
      <cdr:y>0.5683</cdr:y>
    </cdr:from>
    <cdr:to>
      <cdr:x>0.98217</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97557" y="985172"/>
          <a:ext cx="799007"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0.79042</cdr:x>
      <cdr:y>0.33173</cdr:y>
    </cdr:from>
    <cdr:to>
      <cdr:x>0.84535</cdr:x>
      <cdr:y>0.35753</cdr:y>
    </cdr:to>
    <cdr:sp macro="" textlink="">
      <cdr:nvSpPr>
        <cdr:cNvPr id="4" name="Conexão recta unidireccional 3"/>
        <cdr:cNvSpPr/>
      </cdr:nvSpPr>
      <cdr:spPr>
        <a:xfrm xmlns:a="http://schemas.openxmlformats.org/drawingml/2006/main" flipH="1" flipV="1">
          <a:off x="2514600" y="587702"/>
          <a:ext cx="174741" cy="4571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_EME_INFOESTAT/1_boletim_2018/1_Janeiro/be_p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acidentes8"/>
      <sheetName val="17acidentes9"/>
      <sheetName val="17acidentes10mom"/>
      <sheetName val="17acidentes"/>
      <sheetName val="17acidentes6mom"/>
      <sheetName val="17acidentes6"/>
      <sheetName val="17acidentes7"/>
      <sheetName val="17acidentes8)"/>
      <sheetName val="17acidentes2mom"/>
      <sheetName val="17acidentes3mom"/>
      <sheetName val="17acidentes5mom (2)"/>
      <sheetName val="17acidentes6mome"/>
      <sheetName val="17acidentes8mome"/>
      <sheetName val="17acidentes10mome"/>
      <sheetName val="17acidentes_1m_2013"/>
      <sheetName val="17acidentes_2m_2013"/>
      <sheetName val="17acidentes_3m_2013"/>
      <sheetName val="17acidentes_4m_2013"/>
      <sheetName val="17acidentes_5m_2013"/>
      <sheetName val="17acidentes_6m_2013"/>
      <sheetName val="17acidentes_7m_2013"/>
      <sheetName val="17acidentes_8m_2013"/>
      <sheetName val="17acidentes_9_2013"/>
      <sheetName val="17acidentes_10_2013"/>
      <sheetName val="17acidentes_1m_2014"/>
      <sheetName val="17acidentes_2m_2014"/>
      <sheetName val="17acidentes_3m_2014"/>
      <sheetName val="17acidentes_4m_2014"/>
      <sheetName val="17acidentes_5m_2014"/>
      <sheetName val="17acidentes_6m_2014"/>
      <sheetName val="17acidentes_7m_2014"/>
      <sheetName val="17acidentes_8m_2014"/>
      <sheetName val="17acidentes_9m_2014"/>
      <sheetName val="17acidentes_10_2014"/>
      <sheetName val="17acidentes10SST"/>
      <sheetName val="17acidentes_1m_2015"/>
      <sheetName val="17acidentes_2m_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www.gep.mtsss.gov.pt/"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acidentes/index.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1"/>
  <sheetViews>
    <sheetView tabSelected="1" showRuler="0" zoomScaleNormal="100" workbookViewId="0"/>
  </sheetViews>
  <sheetFormatPr defaultRowHeight="12.75"/>
  <cols>
    <col min="1" max="1" width="1.42578125" style="132" customWidth="1"/>
    <col min="2" max="2" width="2.5703125" style="132" customWidth="1"/>
    <col min="3" max="3" width="16.28515625" style="132" customWidth="1"/>
    <col min="4" max="4" width="22.28515625" style="132" customWidth="1"/>
    <col min="5" max="5" width="2.5703125" style="267"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c r="A1" s="281"/>
      <c r="B1" s="278"/>
      <c r="C1" s="278"/>
      <c r="D1" s="278"/>
      <c r="E1" s="799"/>
      <c r="F1" s="278"/>
      <c r="G1" s="278"/>
      <c r="H1" s="278"/>
      <c r="I1" s="278"/>
      <c r="J1" s="278"/>
      <c r="K1" s="278"/>
      <c r="L1" s="278"/>
    </row>
    <row r="2" spans="1:12" ht="17.25" customHeight="1">
      <c r="A2" s="281"/>
      <c r="B2" s="259"/>
      <c r="C2" s="260"/>
      <c r="D2" s="260"/>
      <c r="E2" s="800"/>
      <c r="F2" s="260"/>
      <c r="G2" s="260"/>
      <c r="H2" s="260"/>
      <c r="I2" s="261"/>
      <c r="J2" s="262"/>
      <c r="K2" s="262"/>
      <c r="L2" s="281"/>
    </row>
    <row r="3" spans="1:12">
      <c r="A3" s="281"/>
      <c r="B3" s="259"/>
      <c r="C3" s="260"/>
      <c r="D3" s="260"/>
      <c r="E3" s="800"/>
      <c r="F3" s="260"/>
      <c r="G3" s="260"/>
      <c r="H3" s="260"/>
      <c r="I3" s="261"/>
      <c r="J3" s="259"/>
      <c r="K3" s="262"/>
      <c r="L3" s="281"/>
    </row>
    <row r="4" spans="1:12" ht="33.75" customHeight="1">
      <c r="A4" s="281"/>
      <c r="B4" s="259"/>
      <c r="C4" s="1462" t="s">
        <v>431</v>
      </c>
      <c r="D4" s="1462"/>
      <c r="E4" s="1462"/>
      <c r="F4" s="1462"/>
      <c r="G4" s="1014"/>
      <c r="H4" s="261"/>
      <c r="I4" s="261"/>
      <c r="J4" s="263" t="s">
        <v>35</v>
      </c>
      <c r="K4" s="259"/>
      <c r="L4" s="281"/>
    </row>
    <row r="5" spans="1:12" s="137" customFormat="1" ht="12.75" customHeight="1">
      <c r="A5" s="283"/>
      <c r="B5" s="1464"/>
      <c r="C5" s="1464"/>
      <c r="D5" s="1464"/>
      <c r="E5" s="1464"/>
      <c r="F5" s="278"/>
      <c r="G5" s="264"/>
      <c r="H5" s="264"/>
      <c r="I5" s="264"/>
      <c r="J5" s="265"/>
      <c r="K5" s="266"/>
      <c r="L5" s="281"/>
    </row>
    <row r="6" spans="1:12" ht="12.75" customHeight="1">
      <c r="A6" s="281"/>
      <c r="B6" s="281"/>
      <c r="C6" s="278"/>
      <c r="D6" s="278"/>
      <c r="E6" s="799"/>
      <c r="F6" s="278"/>
      <c r="G6" s="264"/>
      <c r="H6" s="264"/>
      <c r="I6" s="264"/>
      <c r="J6" s="265"/>
      <c r="K6" s="266"/>
      <c r="L6" s="281"/>
    </row>
    <row r="7" spans="1:12" ht="12.75" customHeight="1">
      <c r="A7" s="281"/>
      <c r="B7" s="281"/>
      <c r="C7" s="278"/>
      <c r="D7" s="278"/>
      <c r="E7" s="799"/>
      <c r="F7" s="278"/>
      <c r="G7" s="264"/>
      <c r="H7" s="264"/>
      <c r="I7" s="277"/>
      <c r="J7" s="265"/>
      <c r="K7" s="266"/>
      <c r="L7" s="281"/>
    </row>
    <row r="8" spans="1:12" ht="12.75" customHeight="1">
      <c r="A8" s="281"/>
      <c r="B8" s="281"/>
      <c r="C8" s="278"/>
      <c r="D8" s="278"/>
      <c r="E8" s="799"/>
      <c r="F8" s="278"/>
      <c r="G8" s="264"/>
      <c r="H8" s="264"/>
      <c r="I8" s="277"/>
      <c r="J8" s="265"/>
      <c r="K8" s="266"/>
      <c r="L8" s="281"/>
    </row>
    <row r="9" spans="1:12" ht="12.75" customHeight="1">
      <c r="A9" s="281"/>
      <c r="B9" s="281"/>
      <c r="C9" s="278"/>
      <c r="D9" s="278"/>
      <c r="E9" s="799"/>
      <c r="F9" s="278"/>
      <c r="G9" s="264"/>
      <c r="H9" s="264"/>
      <c r="I9" s="277"/>
      <c r="J9" s="265"/>
      <c r="K9" s="266"/>
      <c r="L9" s="281"/>
    </row>
    <row r="10" spans="1:12" ht="12.75" customHeight="1">
      <c r="A10" s="281"/>
      <c r="B10" s="281"/>
      <c r="C10" s="278"/>
      <c r="D10" s="278"/>
      <c r="E10" s="799"/>
      <c r="F10" s="278"/>
      <c r="G10" s="264"/>
      <c r="H10" s="264"/>
      <c r="I10" s="264"/>
      <c r="J10" s="265"/>
      <c r="K10" s="266"/>
      <c r="L10" s="281"/>
    </row>
    <row r="11" spans="1:12" ht="12.75" customHeight="1">
      <c r="A11" s="281"/>
      <c r="B11" s="281"/>
      <c r="C11" s="278"/>
      <c r="D11" s="278"/>
      <c r="E11" s="799"/>
      <c r="F11" s="278"/>
      <c r="G11" s="264"/>
      <c r="H11" s="264"/>
      <c r="I11" s="264"/>
      <c r="J11" s="265"/>
      <c r="K11" s="266"/>
      <c r="L11" s="281"/>
    </row>
    <row r="12" spans="1:12" ht="12.75" customHeight="1">
      <c r="A12" s="281"/>
      <c r="B12" s="281"/>
      <c r="C12" s="278"/>
      <c r="D12" s="278"/>
      <c r="E12" s="799"/>
      <c r="F12" s="278"/>
      <c r="G12" s="264"/>
      <c r="H12" s="264"/>
      <c r="I12" s="264"/>
      <c r="J12" s="265"/>
      <c r="K12" s="266"/>
      <c r="L12" s="281"/>
    </row>
    <row r="13" spans="1:12">
      <c r="A13" s="281"/>
      <c r="B13" s="281"/>
      <c r="C13" s="278"/>
      <c r="D13" s="278"/>
      <c r="E13" s="799"/>
      <c r="F13" s="278"/>
      <c r="G13" s="264"/>
      <c r="H13" s="264"/>
      <c r="I13" s="264"/>
      <c r="J13" s="265"/>
      <c r="K13" s="266"/>
      <c r="L13" s="281"/>
    </row>
    <row r="14" spans="1:12">
      <c r="A14" s="281"/>
      <c r="B14" s="298" t="s">
        <v>27</v>
      </c>
      <c r="C14" s="296"/>
      <c r="D14" s="296"/>
      <c r="E14" s="801"/>
      <c r="F14" s="278"/>
      <c r="G14" s="264"/>
      <c r="H14" s="264"/>
      <c r="I14" s="264"/>
      <c r="J14" s="265"/>
      <c r="K14" s="266"/>
      <c r="L14" s="281"/>
    </row>
    <row r="15" spans="1:12" ht="13.5" thickBot="1">
      <c r="A15" s="281"/>
      <c r="B15" s="281"/>
      <c r="C15" s="278"/>
      <c r="D15" s="278"/>
      <c r="E15" s="799"/>
      <c r="F15" s="278"/>
      <c r="G15" s="264"/>
      <c r="H15" s="264"/>
      <c r="I15" s="264"/>
      <c r="J15" s="265"/>
      <c r="K15" s="266"/>
      <c r="L15" s="281"/>
    </row>
    <row r="16" spans="1:12" ht="13.5" thickBot="1">
      <c r="A16" s="281"/>
      <c r="B16" s="303"/>
      <c r="C16" s="290" t="s">
        <v>21</v>
      </c>
      <c r="D16" s="290"/>
      <c r="E16" s="802">
        <v>3</v>
      </c>
      <c r="F16" s="278"/>
      <c r="G16" s="264"/>
      <c r="H16" s="264"/>
      <c r="I16" s="264"/>
      <c r="J16" s="265"/>
      <c r="K16" s="266"/>
      <c r="L16" s="281"/>
    </row>
    <row r="17" spans="1:12" ht="13.5" thickBot="1">
      <c r="A17" s="281"/>
      <c r="B17" s="281"/>
      <c r="C17" s="297"/>
      <c r="D17" s="297"/>
      <c r="E17" s="803"/>
      <c r="F17" s="278"/>
      <c r="G17" s="264"/>
      <c r="H17" s="264"/>
      <c r="I17" s="264"/>
      <c r="J17" s="265"/>
      <c r="K17" s="266"/>
      <c r="L17" s="281"/>
    </row>
    <row r="18" spans="1:12" ht="13.5" thickBot="1">
      <c r="A18" s="281"/>
      <c r="B18" s="303"/>
      <c r="C18" s="290" t="s">
        <v>33</v>
      </c>
      <c r="D18" s="290"/>
      <c r="E18" s="804">
        <v>4</v>
      </c>
      <c r="F18" s="278"/>
      <c r="G18" s="264"/>
      <c r="H18" s="264"/>
      <c r="I18" s="264"/>
      <c r="J18" s="265"/>
      <c r="K18" s="266"/>
      <c r="L18" s="281"/>
    </row>
    <row r="19" spans="1:12" ht="13.5" thickBot="1">
      <c r="A19" s="281"/>
      <c r="B19" s="282"/>
      <c r="C19" s="288"/>
      <c r="D19" s="288"/>
      <c r="E19" s="805"/>
      <c r="F19" s="278"/>
      <c r="G19" s="264"/>
      <c r="H19" s="264"/>
      <c r="I19" s="264"/>
      <c r="J19" s="265"/>
      <c r="K19" s="266"/>
      <c r="L19" s="281"/>
    </row>
    <row r="20" spans="1:12" ht="13.5" customHeight="1" thickBot="1">
      <c r="A20" s="281"/>
      <c r="B20" s="302"/>
      <c r="C20" s="1463" t="s">
        <v>32</v>
      </c>
      <c r="D20" s="1456"/>
      <c r="E20" s="804">
        <v>6</v>
      </c>
      <c r="F20" s="278"/>
      <c r="G20" s="264"/>
      <c r="H20" s="264"/>
      <c r="I20" s="264"/>
      <c r="J20" s="265"/>
      <c r="K20" s="266"/>
      <c r="L20" s="281"/>
    </row>
    <row r="21" spans="1:12">
      <c r="A21" s="281"/>
      <c r="B21" s="294"/>
      <c r="C21" s="1453" t="s">
        <v>2</v>
      </c>
      <c r="D21" s="1453"/>
      <c r="E21" s="803">
        <v>6</v>
      </c>
      <c r="F21" s="278"/>
      <c r="G21" s="264"/>
      <c r="H21" s="264"/>
      <c r="I21" s="264"/>
      <c r="J21" s="265"/>
      <c r="K21" s="266"/>
      <c r="L21" s="281"/>
    </row>
    <row r="22" spans="1:12">
      <c r="A22" s="281"/>
      <c r="B22" s="294"/>
      <c r="C22" s="1453" t="s">
        <v>13</v>
      </c>
      <c r="D22" s="1453"/>
      <c r="E22" s="803">
        <v>7</v>
      </c>
      <c r="F22" s="278"/>
      <c r="G22" s="264"/>
      <c r="H22" s="264"/>
      <c r="I22" s="264"/>
      <c r="J22" s="265"/>
      <c r="K22" s="266"/>
      <c r="L22" s="281"/>
    </row>
    <row r="23" spans="1:12">
      <c r="A23" s="281"/>
      <c r="B23" s="294"/>
      <c r="C23" s="1453" t="s">
        <v>7</v>
      </c>
      <c r="D23" s="1453"/>
      <c r="E23" s="803">
        <v>8</v>
      </c>
      <c r="F23" s="278"/>
      <c r="G23" s="264"/>
      <c r="H23" s="264"/>
      <c r="I23" s="264"/>
      <c r="J23" s="265"/>
      <c r="K23" s="266"/>
      <c r="L23" s="281"/>
    </row>
    <row r="24" spans="1:12">
      <c r="A24" s="281"/>
      <c r="B24" s="295"/>
      <c r="C24" s="1453" t="s">
        <v>404</v>
      </c>
      <c r="D24" s="1453"/>
      <c r="E24" s="803">
        <v>9</v>
      </c>
      <c r="F24" s="278"/>
      <c r="G24" s="268"/>
      <c r="H24" s="264"/>
      <c r="I24" s="264"/>
      <c r="J24" s="265"/>
      <c r="K24" s="266"/>
      <c r="L24" s="281"/>
    </row>
    <row r="25" spans="1:12" ht="22.5" customHeight="1">
      <c r="A25" s="281"/>
      <c r="B25" s="284"/>
      <c r="C25" s="1451" t="s">
        <v>28</v>
      </c>
      <c r="D25" s="1451"/>
      <c r="E25" s="803">
        <v>10</v>
      </c>
      <c r="F25" s="278"/>
      <c r="G25" s="264"/>
      <c r="H25" s="264"/>
      <c r="I25" s="264"/>
      <c r="J25" s="265"/>
      <c r="K25" s="266"/>
      <c r="L25" s="281"/>
    </row>
    <row r="26" spans="1:12">
      <c r="A26" s="281"/>
      <c r="B26" s="284"/>
      <c r="C26" s="1453" t="s">
        <v>25</v>
      </c>
      <c r="D26" s="1453"/>
      <c r="E26" s="803">
        <v>11</v>
      </c>
      <c r="F26" s="278"/>
      <c r="G26" s="264"/>
      <c r="H26" s="264"/>
      <c r="I26" s="264"/>
      <c r="J26" s="265"/>
      <c r="K26" s="266"/>
      <c r="L26" s="281"/>
    </row>
    <row r="27" spans="1:12" ht="12.75" customHeight="1" thickBot="1">
      <c r="A27" s="281"/>
      <c r="B27" s="278"/>
      <c r="C27" s="286"/>
      <c r="D27" s="286"/>
      <c r="E27" s="803"/>
      <c r="F27" s="278"/>
      <c r="G27" s="264"/>
      <c r="H27" s="1457">
        <v>43101</v>
      </c>
      <c r="I27" s="1458"/>
      <c r="J27" s="1458"/>
      <c r="K27" s="268"/>
      <c r="L27" s="281"/>
    </row>
    <row r="28" spans="1:12" ht="13.5" customHeight="1" thickBot="1">
      <c r="A28" s="281"/>
      <c r="B28" s="380"/>
      <c r="C28" s="1455" t="s">
        <v>12</v>
      </c>
      <c r="D28" s="1456"/>
      <c r="E28" s="804">
        <v>12</v>
      </c>
      <c r="F28" s="278"/>
      <c r="G28" s="264"/>
      <c r="H28" s="1458"/>
      <c r="I28" s="1458"/>
      <c r="J28" s="1458"/>
      <c r="K28" s="268"/>
      <c r="L28" s="281"/>
    </row>
    <row r="29" spans="1:12" ht="12.75" hidden="1" customHeight="1">
      <c r="A29" s="281"/>
      <c r="B29" s="279"/>
      <c r="C29" s="1453" t="s">
        <v>45</v>
      </c>
      <c r="D29" s="1453"/>
      <c r="E29" s="803">
        <v>12</v>
      </c>
      <c r="F29" s="278"/>
      <c r="G29" s="264"/>
      <c r="H29" s="1458"/>
      <c r="I29" s="1458"/>
      <c r="J29" s="1458"/>
      <c r="K29" s="268"/>
      <c r="L29" s="281"/>
    </row>
    <row r="30" spans="1:12" ht="22.5" customHeight="1">
      <c r="A30" s="281"/>
      <c r="B30" s="279"/>
      <c r="C30" s="1454" t="s">
        <v>406</v>
      </c>
      <c r="D30" s="1454"/>
      <c r="E30" s="803">
        <v>12</v>
      </c>
      <c r="F30" s="278"/>
      <c r="G30" s="264"/>
      <c r="H30" s="1458"/>
      <c r="I30" s="1458"/>
      <c r="J30" s="1458"/>
      <c r="K30" s="268"/>
      <c r="L30" s="281"/>
    </row>
    <row r="31" spans="1:12" ht="12.75" customHeight="1" thickBot="1">
      <c r="A31" s="281"/>
      <c r="B31" s="284"/>
      <c r="C31" s="293"/>
      <c r="D31" s="293"/>
      <c r="E31" s="805"/>
      <c r="F31" s="278"/>
      <c r="G31" s="264"/>
      <c r="H31" s="1458"/>
      <c r="I31" s="1458"/>
      <c r="J31" s="1458"/>
      <c r="K31" s="268"/>
      <c r="L31" s="281"/>
    </row>
    <row r="32" spans="1:12" ht="13.5" customHeight="1" thickBot="1">
      <c r="A32" s="281"/>
      <c r="B32" s="301"/>
      <c r="C32" s="287" t="s">
        <v>11</v>
      </c>
      <c r="D32" s="287"/>
      <c r="E32" s="804">
        <v>13</v>
      </c>
      <c r="F32" s="278"/>
      <c r="G32" s="264"/>
      <c r="H32" s="1458"/>
      <c r="I32" s="1458"/>
      <c r="J32" s="1458"/>
      <c r="K32" s="268"/>
      <c r="L32" s="281"/>
    </row>
    <row r="33" spans="1:12" ht="12.75" customHeight="1">
      <c r="A33" s="281"/>
      <c r="B33" s="279"/>
      <c r="C33" s="1459" t="s">
        <v>18</v>
      </c>
      <c r="D33" s="1459"/>
      <c r="E33" s="803">
        <v>13</v>
      </c>
      <c r="F33" s="278"/>
      <c r="G33" s="264"/>
      <c r="H33" s="1458"/>
      <c r="I33" s="1458"/>
      <c r="J33" s="1458"/>
      <c r="K33" s="268"/>
      <c r="L33" s="281"/>
    </row>
    <row r="34" spans="1:12" ht="12.75" customHeight="1">
      <c r="A34" s="281"/>
      <c r="B34" s="279"/>
      <c r="C34" s="1452" t="s">
        <v>8</v>
      </c>
      <c r="D34" s="1452"/>
      <c r="E34" s="803">
        <v>14</v>
      </c>
      <c r="F34" s="278"/>
      <c r="G34" s="264"/>
      <c r="H34" s="269"/>
      <c r="I34" s="269"/>
      <c r="J34" s="269"/>
      <c r="K34" s="268"/>
      <c r="L34" s="281"/>
    </row>
    <row r="35" spans="1:12" ht="12.75" customHeight="1">
      <c r="A35" s="281"/>
      <c r="B35" s="279"/>
      <c r="C35" s="1452" t="s">
        <v>26</v>
      </c>
      <c r="D35" s="1452"/>
      <c r="E35" s="803">
        <v>14</v>
      </c>
      <c r="F35" s="278"/>
      <c r="G35" s="264"/>
      <c r="H35" s="269"/>
      <c r="I35" s="269"/>
      <c r="J35" s="269"/>
      <c r="K35" s="268"/>
      <c r="L35" s="281"/>
    </row>
    <row r="36" spans="1:12" ht="12.75" customHeight="1">
      <c r="A36" s="281"/>
      <c r="B36" s="279"/>
      <c r="C36" s="1452" t="s">
        <v>6</v>
      </c>
      <c r="D36" s="1452"/>
      <c r="E36" s="803">
        <v>15</v>
      </c>
      <c r="F36" s="278"/>
      <c r="G36" s="264"/>
      <c r="H36" s="269"/>
      <c r="I36" s="269"/>
      <c r="J36" s="269"/>
      <c r="K36" s="268"/>
      <c r="L36" s="281"/>
    </row>
    <row r="37" spans="1:12" ht="12.75" customHeight="1">
      <c r="A37" s="281"/>
      <c r="B37" s="279"/>
      <c r="C37" s="1459" t="s">
        <v>49</v>
      </c>
      <c r="D37" s="1459"/>
      <c r="E37" s="803">
        <v>16</v>
      </c>
      <c r="F37" s="278"/>
      <c r="G37" s="264"/>
      <c r="H37" s="269"/>
      <c r="I37" s="269"/>
      <c r="J37" s="269"/>
      <c r="K37" s="268"/>
      <c r="L37" s="281"/>
    </row>
    <row r="38" spans="1:12" ht="12.75" customHeight="1">
      <c r="A38" s="281"/>
      <c r="B38" s="285"/>
      <c r="C38" s="1452" t="s">
        <v>14</v>
      </c>
      <c r="D38" s="1452"/>
      <c r="E38" s="803">
        <v>16</v>
      </c>
      <c r="F38" s="278"/>
      <c r="G38" s="264"/>
      <c r="H38" s="264"/>
      <c r="I38" s="264"/>
      <c r="J38" s="265"/>
      <c r="K38" s="266"/>
      <c r="L38" s="281"/>
    </row>
    <row r="39" spans="1:12" ht="12.75" customHeight="1">
      <c r="A39" s="281"/>
      <c r="B39" s="279"/>
      <c r="C39" s="1453" t="s">
        <v>31</v>
      </c>
      <c r="D39" s="1453"/>
      <c r="E39" s="803">
        <v>17</v>
      </c>
      <c r="F39" s="278"/>
      <c r="G39" s="264"/>
      <c r="H39" s="264"/>
      <c r="I39" s="264"/>
      <c r="J39" s="270"/>
      <c r="K39" s="270"/>
      <c r="L39" s="281"/>
    </row>
    <row r="40" spans="1:12" ht="13.5" thickBot="1">
      <c r="A40" s="281"/>
      <c r="B40" s="281"/>
      <c r="C40" s="278"/>
      <c r="D40" s="278"/>
      <c r="E40" s="805"/>
      <c r="F40" s="278"/>
      <c r="G40" s="264"/>
      <c r="H40" s="264"/>
      <c r="I40" s="264"/>
      <c r="J40" s="270"/>
      <c r="K40" s="270"/>
      <c r="L40" s="281"/>
    </row>
    <row r="41" spans="1:12" ht="13.5" customHeight="1" thickBot="1">
      <c r="A41" s="281"/>
      <c r="B41" s="364"/>
      <c r="C41" s="1460" t="s">
        <v>29</v>
      </c>
      <c r="D41" s="1456"/>
      <c r="E41" s="804">
        <v>18</v>
      </c>
      <c r="F41" s="278"/>
      <c r="G41" s="264"/>
      <c r="H41" s="264"/>
      <c r="I41" s="264"/>
      <c r="J41" s="270"/>
      <c r="K41" s="270"/>
      <c r="L41" s="281"/>
    </row>
    <row r="42" spans="1:12">
      <c r="A42" s="281"/>
      <c r="B42" s="281"/>
      <c r="C42" s="1453" t="s">
        <v>30</v>
      </c>
      <c r="D42" s="1453"/>
      <c r="E42" s="803">
        <v>18</v>
      </c>
      <c r="F42" s="278"/>
      <c r="G42" s="264"/>
      <c r="H42" s="264"/>
      <c r="I42" s="264"/>
      <c r="J42" s="271"/>
      <c r="K42" s="271"/>
      <c r="L42" s="281"/>
    </row>
    <row r="43" spans="1:12">
      <c r="A43" s="281"/>
      <c r="B43" s="285"/>
      <c r="C43" s="1453" t="s">
        <v>0</v>
      </c>
      <c r="D43" s="1453"/>
      <c r="E43" s="803">
        <v>19</v>
      </c>
      <c r="F43" s="278"/>
      <c r="G43" s="264"/>
      <c r="H43" s="264"/>
      <c r="I43" s="264"/>
      <c r="J43" s="272"/>
      <c r="K43" s="273"/>
      <c r="L43" s="281"/>
    </row>
    <row r="44" spans="1:12">
      <c r="A44" s="281"/>
      <c r="B44" s="285"/>
      <c r="C44" s="1453" t="s">
        <v>16</v>
      </c>
      <c r="D44" s="1453"/>
      <c r="E44" s="803">
        <v>19</v>
      </c>
      <c r="F44" s="278"/>
      <c r="G44" s="264"/>
      <c r="H44" s="264"/>
      <c r="I44" s="264"/>
      <c r="J44" s="272"/>
      <c r="K44" s="273"/>
      <c r="L44" s="281"/>
    </row>
    <row r="45" spans="1:12">
      <c r="A45" s="281"/>
      <c r="B45" s="285"/>
      <c r="C45" s="1453" t="s">
        <v>1</v>
      </c>
      <c r="D45" s="1453"/>
      <c r="E45" s="806">
        <v>19</v>
      </c>
      <c r="F45" s="288"/>
      <c r="G45" s="274"/>
      <c r="H45" s="275"/>
      <c r="I45" s="274"/>
      <c r="J45" s="274"/>
      <c r="K45" s="274"/>
      <c r="L45" s="281"/>
    </row>
    <row r="46" spans="1:12">
      <c r="A46" s="281"/>
      <c r="B46" s="285"/>
      <c r="C46" s="1453" t="s">
        <v>22</v>
      </c>
      <c r="D46" s="1453"/>
      <c r="E46" s="806">
        <v>19</v>
      </c>
      <c r="F46" s="288"/>
      <c r="G46" s="274"/>
      <c r="H46" s="275"/>
      <c r="I46" s="274"/>
      <c r="J46" s="274"/>
      <c r="K46" s="274"/>
      <c r="L46" s="281"/>
    </row>
    <row r="47" spans="1:12" ht="12.75" customHeight="1" thickBot="1">
      <c r="A47" s="281"/>
      <c r="B47" s="284"/>
      <c r="C47" s="284"/>
      <c r="D47" s="284"/>
      <c r="E47" s="807"/>
      <c r="F47" s="280"/>
      <c r="G47" s="272"/>
      <c r="H47" s="275"/>
      <c r="I47" s="272"/>
      <c r="J47" s="272"/>
      <c r="K47" s="273"/>
      <c r="L47" s="281"/>
    </row>
    <row r="48" spans="1:12" ht="13.5" customHeight="1" thickBot="1">
      <c r="A48" s="281"/>
      <c r="B48" s="304"/>
      <c r="C48" s="1463" t="s">
        <v>38</v>
      </c>
      <c r="D48" s="1456"/>
      <c r="E48" s="802">
        <v>20</v>
      </c>
      <c r="F48" s="280"/>
      <c r="G48" s="272"/>
      <c r="H48" s="275"/>
      <c r="I48" s="272"/>
      <c r="J48" s="272"/>
      <c r="K48" s="273"/>
      <c r="L48" s="281"/>
    </row>
    <row r="49" spans="1:12">
      <c r="A49" s="281"/>
      <c r="B49" s="281"/>
      <c r="C49" s="1453" t="s">
        <v>47</v>
      </c>
      <c r="D49" s="1453"/>
      <c r="E49" s="806">
        <v>20</v>
      </c>
      <c r="F49" s="280"/>
      <c r="G49" s="272"/>
      <c r="H49" s="275"/>
      <c r="I49" s="272"/>
      <c r="J49" s="272"/>
      <c r="K49" s="273"/>
      <c r="L49" s="281"/>
    </row>
    <row r="50" spans="1:12" ht="12.75" customHeight="1">
      <c r="A50" s="281"/>
      <c r="B50" s="284"/>
      <c r="C50" s="1451" t="s">
        <v>414</v>
      </c>
      <c r="D50" s="1451"/>
      <c r="E50" s="808">
        <v>21</v>
      </c>
      <c r="F50" s="280"/>
      <c r="G50" s="272"/>
      <c r="H50" s="275"/>
      <c r="I50" s="272"/>
      <c r="J50" s="272"/>
      <c r="K50" s="273"/>
      <c r="L50" s="281"/>
    </row>
    <row r="51" spans="1:12" ht="11.25" customHeight="1" thickBot="1">
      <c r="A51" s="281"/>
      <c r="B51" s="281"/>
      <c r="C51" s="289"/>
      <c r="D51" s="289"/>
      <c r="E51" s="803"/>
      <c r="F51" s="280"/>
      <c r="G51" s="272"/>
      <c r="H51" s="275"/>
      <c r="I51" s="272"/>
      <c r="J51" s="272"/>
      <c r="K51" s="273"/>
      <c r="L51" s="281"/>
    </row>
    <row r="52" spans="1:12" ht="13.5" thickBot="1">
      <c r="A52" s="281"/>
      <c r="B52" s="300"/>
      <c r="C52" s="290" t="s">
        <v>4</v>
      </c>
      <c r="D52" s="290"/>
      <c r="E52" s="802">
        <v>22</v>
      </c>
      <c r="F52" s="288"/>
      <c r="G52" s="274"/>
      <c r="H52" s="275"/>
      <c r="I52" s="274"/>
      <c r="J52" s="274"/>
      <c r="K52" s="274"/>
      <c r="L52" s="281"/>
    </row>
    <row r="53" spans="1:12" ht="33" customHeight="1">
      <c r="A53" s="281"/>
      <c r="B53" s="291"/>
      <c r="C53" s="292"/>
      <c r="D53" s="292"/>
      <c r="E53" s="809"/>
      <c r="F53" s="280"/>
      <c r="G53" s="272"/>
      <c r="H53" s="275"/>
      <c r="I53" s="272"/>
      <c r="J53" s="272"/>
      <c r="K53" s="273"/>
      <c r="L53" s="281"/>
    </row>
    <row r="54" spans="1:12" ht="33" customHeight="1">
      <c r="A54" s="281"/>
      <c r="B54" s="281"/>
      <c r="C54" s="279"/>
      <c r="D54" s="279"/>
      <c r="E54" s="807"/>
      <c r="F54" s="280"/>
      <c r="G54" s="272"/>
      <c r="H54" s="275"/>
      <c r="I54" s="272"/>
      <c r="J54" s="272"/>
      <c r="K54" s="273"/>
      <c r="L54" s="281"/>
    </row>
    <row r="55" spans="1:12" ht="19.5" customHeight="1">
      <c r="A55" s="281"/>
      <c r="B55" s="797" t="s">
        <v>50</v>
      </c>
      <c r="C55" s="797"/>
      <c r="D55" s="299"/>
      <c r="E55" s="810"/>
      <c r="F55" s="280"/>
      <c r="G55" s="272"/>
      <c r="H55" s="275"/>
      <c r="I55" s="272"/>
      <c r="J55" s="272"/>
      <c r="K55" s="273"/>
      <c r="L55" s="281"/>
    </row>
    <row r="56" spans="1:12" ht="21" customHeight="1">
      <c r="A56" s="281"/>
      <c r="B56" s="281"/>
      <c r="C56" s="281"/>
      <c r="D56" s="281"/>
      <c r="E56" s="810"/>
      <c r="F56" s="280"/>
      <c r="G56" s="272"/>
      <c r="H56" s="275"/>
      <c r="I56" s="272"/>
      <c r="J56" s="272"/>
      <c r="K56" s="273"/>
      <c r="L56" s="281"/>
    </row>
    <row r="57" spans="1:12" ht="22.5" customHeight="1">
      <c r="A57" s="281"/>
      <c r="B57" s="798" t="s">
        <v>384</v>
      </c>
      <c r="C57" s="796"/>
      <c r="D57" s="1008">
        <v>43131</v>
      </c>
      <c r="E57" s="873"/>
      <c r="F57" s="796"/>
      <c r="G57" s="272"/>
      <c r="H57" s="275"/>
      <c r="I57" s="272"/>
      <c r="J57" s="272"/>
      <c r="K57" s="273"/>
      <c r="L57" s="281"/>
    </row>
    <row r="58" spans="1:12" ht="22.5" customHeight="1">
      <c r="A58" s="281"/>
      <c r="B58" s="798" t="s">
        <v>385</v>
      </c>
      <c r="C58" s="365"/>
      <c r="D58" s="1008" t="s">
        <v>576</v>
      </c>
      <c r="E58" s="873"/>
      <c r="F58" s="366"/>
      <c r="G58" s="272"/>
      <c r="H58" s="275"/>
      <c r="I58" s="272"/>
      <c r="J58" s="272"/>
      <c r="K58" s="273"/>
      <c r="L58" s="281"/>
    </row>
    <row r="59" spans="1:12" s="137" customFormat="1" ht="28.5" customHeight="1">
      <c r="A59" s="283"/>
      <c r="B59" s="1461"/>
      <c r="C59" s="1461"/>
      <c r="D59" s="1461"/>
      <c r="E59" s="807"/>
      <c r="F59" s="279"/>
      <c r="G59" s="276"/>
      <c r="H59" s="276"/>
      <c r="I59" s="276"/>
      <c r="J59" s="276"/>
      <c r="K59" s="276"/>
      <c r="L59" s="283"/>
    </row>
    <row r="60" spans="1:12" ht="7.5" customHeight="1">
      <c r="A60" s="281"/>
      <c r="B60" s="1461"/>
      <c r="C60" s="1461"/>
      <c r="D60" s="1461"/>
      <c r="E60" s="811"/>
      <c r="F60" s="282"/>
      <c r="G60" s="282"/>
      <c r="H60" s="282"/>
      <c r="I60" s="282"/>
      <c r="J60" s="282"/>
      <c r="K60" s="282"/>
      <c r="L60" s="282"/>
    </row>
    <row r="61" spans="1:12" ht="21" customHeight="1"/>
  </sheetData>
  <mergeCells count="30">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 ref="H27:J33"/>
    <mergeCell ref="C37:D37"/>
    <mergeCell ref="C41:D41"/>
    <mergeCell ref="C35:D35"/>
    <mergeCell ref="B59:D60"/>
    <mergeCell ref="C42:D42"/>
    <mergeCell ref="C49:D49"/>
    <mergeCell ref="C25:D25"/>
    <mergeCell ref="C36:D36"/>
    <mergeCell ref="C38:D38"/>
    <mergeCell ref="C39:D39"/>
    <mergeCell ref="C29:D29"/>
    <mergeCell ref="C30:D30"/>
    <mergeCell ref="C28:D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O64"/>
  <sheetViews>
    <sheetView zoomScaleNormal="100" workbookViewId="0"/>
  </sheetViews>
  <sheetFormatPr defaultRowHeight="12.75"/>
  <cols>
    <col min="1" max="1" width="1" style="410" customWidth="1"/>
    <col min="2" max="2" width="2.5703125" style="410" customWidth="1"/>
    <col min="3" max="3" width="1" style="410" customWidth="1"/>
    <col min="4" max="4" width="42.28515625" style="410" customWidth="1"/>
    <col min="5" max="5" width="0.28515625" style="410" customWidth="1"/>
    <col min="6" max="6" width="8" style="410" customWidth="1"/>
    <col min="7" max="7" width="11.28515625" style="410" customWidth="1"/>
    <col min="8" max="8" width="8" style="410" customWidth="1"/>
    <col min="9" max="9" width="13.28515625" style="410" customWidth="1"/>
    <col min="10" max="10" width="11.42578125" style="410" customWidth="1"/>
    <col min="11" max="11" width="2.5703125" style="410" customWidth="1"/>
    <col min="12" max="12" width="1" style="410" customWidth="1"/>
    <col min="13" max="16384" width="9.140625" style="410"/>
  </cols>
  <sheetData>
    <row r="1" spans="1:13">
      <c r="A1" s="405"/>
      <c r="B1" s="578"/>
      <c r="C1" s="1569"/>
      <c r="D1" s="1569"/>
      <c r="E1" s="1031"/>
      <c r="F1" s="409"/>
      <c r="G1" s="409"/>
      <c r="H1" s="1121"/>
      <c r="I1" s="1122" t="s">
        <v>491</v>
      </c>
      <c r="J1" s="1122"/>
      <c r="K1" s="1122"/>
      <c r="L1" s="405"/>
    </row>
    <row r="2" spans="1:13" ht="6" customHeight="1">
      <c r="A2" s="405"/>
      <c r="B2" s="1032"/>
      <c r="C2" s="1033"/>
      <c r="D2" s="1033"/>
      <c r="E2" s="1033"/>
      <c r="F2" s="579"/>
      <c r="G2" s="579"/>
      <c r="H2" s="415"/>
      <c r="I2" s="415"/>
      <c r="J2" s="1570" t="s">
        <v>70</v>
      </c>
      <c r="K2" s="415"/>
      <c r="L2" s="405"/>
    </row>
    <row r="3" spans="1:13" ht="13.5" thickBot="1">
      <c r="A3" s="405"/>
      <c r="B3" s="469"/>
      <c r="C3" s="415"/>
      <c r="D3" s="415"/>
      <c r="E3" s="415"/>
      <c r="F3" s="415"/>
      <c r="G3" s="415"/>
      <c r="H3" s="415"/>
      <c r="I3" s="415"/>
      <c r="J3" s="1571"/>
      <c r="K3" s="763"/>
      <c r="L3" s="405"/>
    </row>
    <row r="4" spans="1:13" ht="15" thickBot="1">
      <c r="A4" s="405"/>
      <c r="B4" s="469"/>
      <c r="C4" s="1572" t="s">
        <v>495</v>
      </c>
      <c r="D4" s="1573"/>
      <c r="E4" s="1573"/>
      <c r="F4" s="1573"/>
      <c r="G4" s="1573"/>
      <c r="H4" s="1573"/>
      <c r="I4" s="1573"/>
      <c r="J4" s="1574"/>
      <c r="K4" s="415"/>
      <c r="L4" s="405"/>
      <c r="M4" s="1035"/>
    </row>
    <row r="5" spans="1:13" ht="7.5" customHeight="1">
      <c r="A5" s="405"/>
      <c r="B5" s="469"/>
      <c r="C5" s="1123" t="s">
        <v>78</v>
      </c>
      <c r="D5" s="415"/>
      <c r="E5" s="415"/>
      <c r="F5" s="415"/>
      <c r="G5" s="415"/>
      <c r="H5" s="415"/>
      <c r="I5" s="415"/>
      <c r="J5" s="763"/>
      <c r="K5" s="415"/>
      <c r="L5" s="405"/>
      <c r="M5" s="1035"/>
    </row>
    <row r="6" spans="1:13" s="419" customFormat="1" ht="22.5" customHeight="1">
      <c r="A6" s="417"/>
      <c r="B6" s="572"/>
      <c r="C6" s="1575">
        <v>2015</v>
      </c>
      <c r="D6" s="1576"/>
      <c r="E6" s="581"/>
      <c r="F6" s="1579" t="s">
        <v>386</v>
      </c>
      <c r="G6" s="1579"/>
      <c r="H6" s="1580" t="s">
        <v>436</v>
      </c>
      <c r="I6" s="1579"/>
      <c r="J6" s="1581" t="s">
        <v>437</v>
      </c>
      <c r="K6" s="413"/>
      <c r="L6" s="417"/>
      <c r="M6" s="1035"/>
    </row>
    <row r="7" spans="1:13" s="419" customFormat="1" ht="32.25" customHeight="1">
      <c r="A7" s="417"/>
      <c r="B7" s="572"/>
      <c r="C7" s="1577"/>
      <c r="D7" s="1578"/>
      <c r="E7" s="581"/>
      <c r="F7" s="1036" t="s">
        <v>438</v>
      </c>
      <c r="G7" s="1036" t="s">
        <v>439</v>
      </c>
      <c r="H7" s="1037" t="s">
        <v>438</v>
      </c>
      <c r="I7" s="1038" t="s">
        <v>440</v>
      </c>
      <c r="J7" s="1582"/>
      <c r="K7" s="413"/>
      <c r="L7" s="417"/>
      <c r="M7" s="1035"/>
    </row>
    <row r="8" spans="1:13" s="419" customFormat="1" ht="18.75" customHeight="1">
      <c r="A8" s="417"/>
      <c r="B8" s="572"/>
      <c r="C8" s="1583" t="s">
        <v>68</v>
      </c>
      <c r="D8" s="1583"/>
      <c r="E8" s="1039"/>
      <c r="F8" s="1040">
        <v>45317</v>
      </c>
      <c r="G8" s="1041">
        <v>18.317744165177814</v>
      </c>
      <c r="H8" s="1042">
        <v>881024</v>
      </c>
      <c r="I8" s="1043">
        <v>32.781776061546203</v>
      </c>
      <c r="J8" s="1043">
        <v>28.724645412612386</v>
      </c>
      <c r="K8" s="851"/>
      <c r="L8" s="417"/>
    </row>
    <row r="9" spans="1:13" s="419" customFormat="1" ht="17.25" customHeight="1">
      <c r="A9" s="417"/>
      <c r="B9" s="572"/>
      <c r="C9" s="1127" t="s">
        <v>353</v>
      </c>
      <c r="D9" s="1128"/>
      <c r="E9" s="1128"/>
      <c r="F9" s="1129">
        <v>1415</v>
      </c>
      <c r="G9" s="1130">
        <v>11.416814587703728</v>
      </c>
      <c r="H9" s="1131">
        <v>8093</v>
      </c>
      <c r="I9" s="1132">
        <v>13.273305779702158</v>
      </c>
      <c r="J9" s="1132">
        <v>23.113554924008366</v>
      </c>
      <c r="K9" s="1133"/>
      <c r="L9" s="417"/>
    </row>
    <row r="10" spans="1:13" s="854" customFormat="1" ht="17.25" customHeight="1">
      <c r="A10" s="852"/>
      <c r="B10" s="853"/>
      <c r="C10" s="1127" t="s">
        <v>354</v>
      </c>
      <c r="D10" s="1134"/>
      <c r="E10" s="1134"/>
      <c r="F10" s="1129">
        <v>164</v>
      </c>
      <c r="G10" s="1130">
        <v>30.483271375464682</v>
      </c>
      <c r="H10" s="1131">
        <v>3300</v>
      </c>
      <c r="I10" s="1132">
        <v>38.919683924991155</v>
      </c>
      <c r="J10" s="1132">
        <v>24.583333333333247</v>
      </c>
      <c r="K10" s="1081"/>
      <c r="L10" s="852"/>
    </row>
    <row r="11" spans="1:13" s="854" customFormat="1" ht="17.25" customHeight="1">
      <c r="A11" s="852"/>
      <c r="B11" s="853"/>
      <c r="C11" s="1127" t="s">
        <v>355</v>
      </c>
      <c r="D11" s="1134"/>
      <c r="E11" s="1134"/>
      <c r="F11" s="1129">
        <v>6634</v>
      </c>
      <c r="G11" s="1130">
        <v>21.226083061368143</v>
      </c>
      <c r="H11" s="1131">
        <v>198406</v>
      </c>
      <c r="I11" s="1132">
        <v>33.168388004908238</v>
      </c>
      <c r="J11" s="1132">
        <v>28.168039273005903</v>
      </c>
      <c r="K11" s="1081"/>
      <c r="L11" s="852"/>
    </row>
    <row r="12" spans="1:13" s="419" customFormat="1" ht="24" customHeight="1">
      <c r="A12" s="417"/>
      <c r="B12" s="572"/>
      <c r="C12" s="1135"/>
      <c r="D12" s="1136" t="s">
        <v>441</v>
      </c>
      <c r="E12" s="1136"/>
      <c r="F12" s="1137">
        <v>1154</v>
      </c>
      <c r="G12" s="1138">
        <v>20.79653991710218</v>
      </c>
      <c r="H12" s="1139">
        <v>32662</v>
      </c>
      <c r="I12" s="1140">
        <v>36.49263153190396</v>
      </c>
      <c r="J12" s="1140">
        <v>20.197140407813308</v>
      </c>
      <c r="K12" s="1133"/>
      <c r="L12" s="417"/>
    </row>
    <row r="13" spans="1:13" s="419" customFormat="1" ht="24" customHeight="1">
      <c r="A13" s="417"/>
      <c r="B13" s="572"/>
      <c r="C13" s="1135"/>
      <c r="D13" s="1136" t="s">
        <v>442</v>
      </c>
      <c r="E13" s="1136"/>
      <c r="F13" s="1137">
        <v>928</v>
      </c>
      <c r="G13" s="1138">
        <v>12.85852847443536</v>
      </c>
      <c r="H13" s="1139">
        <v>21907</v>
      </c>
      <c r="I13" s="1140">
        <v>12.930815679654344</v>
      </c>
      <c r="J13" s="1140">
        <v>25.995800429086756</v>
      </c>
      <c r="K13" s="1133"/>
      <c r="L13" s="417"/>
    </row>
    <row r="14" spans="1:13" s="419" customFormat="1" ht="18" customHeight="1">
      <c r="A14" s="417"/>
      <c r="B14" s="572"/>
      <c r="C14" s="1135"/>
      <c r="D14" s="1136" t="s">
        <v>443</v>
      </c>
      <c r="E14" s="1136"/>
      <c r="F14" s="1137">
        <v>315</v>
      </c>
      <c r="G14" s="1138">
        <v>21.472392638036812</v>
      </c>
      <c r="H14" s="1139">
        <v>10108</v>
      </c>
      <c r="I14" s="1140">
        <v>43.744319903059683</v>
      </c>
      <c r="J14" s="1140">
        <v>32.076177285318579</v>
      </c>
      <c r="K14" s="1133"/>
      <c r="L14" s="417"/>
    </row>
    <row r="15" spans="1:13" s="419" customFormat="1" ht="24" customHeight="1">
      <c r="A15" s="417"/>
      <c r="B15" s="572"/>
      <c r="C15" s="1135"/>
      <c r="D15" s="1136" t="s">
        <v>444</v>
      </c>
      <c r="E15" s="1136"/>
      <c r="F15" s="1137">
        <v>218</v>
      </c>
      <c r="G15" s="1138">
        <v>46.581196581196579</v>
      </c>
      <c r="H15" s="1139">
        <v>8257</v>
      </c>
      <c r="I15" s="1140">
        <v>61.426871001339087</v>
      </c>
      <c r="J15" s="1140">
        <v>32.409834080174384</v>
      </c>
      <c r="K15" s="1133"/>
      <c r="L15" s="417"/>
    </row>
    <row r="16" spans="1:13" s="419" customFormat="1" ht="17.25" customHeight="1">
      <c r="A16" s="417"/>
      <c r="B16" s="572"/>
      <c r="C16" s="1135"/>
      <c r="D16" s="1136" t="s">
        <v>397</v>
      </c>
      <c r="E16" s="1136"/>
      <c r="F16" s="1137">
        <v>59</v>
      </c>
      <c r="G16" s="1138">
        <v>65.555555555555557</v>
      </c>
      <c r="H16" s="1139">
        <v>4616</v>
      </c>
      <c r="I16" s="1140">
        <v>69.403097278604719</v>
      </c>
      <c r="J16" s="1140">
        <v>38.040727902946067</v>
      </c>
      <c r="K16" s="1133"/>
      <c r="L16" s="417"/>
    </row>
    <row r="17" spans="1:12" s="419" customFormat="1" ht="17.25" customHeight="1">
      <c r="A17" s="417"/>
      <c r="B17" s="572"/>
      <c r="C17" s="1135"/>
      <c r="D17" s="1136" t="s">
        <v>398</v>
      </c>
      <c r="E17" s="1136"/>
      <c r="F17" s="1137">
        <v>291</v>
      </c>
      <c r="G17" s="1138">
        <v>41.630901287553648</v>
      </c>
      <c r="H17" s="1139">
        <v>13210</v>
      </c>
      <c r="I17" s="1140">
        <v>53.518616051533442</v>
      </c>
      <c r="J17" s="1140">
        <v>26.97411052233161</v>
      </c>
      <c r="K17" s="1133"/>
      <c r="L17" s="417"/>
    </row>
    <row r="18" spans="1:12" s="419" customFormat="1" ht="17.25" customHeight="1">
      <c r="A18" s="417"/>
      <c r="B18" s="572"/>
      <c r="C18" s="1135"/>
      <c r="D18" s="1136" t="s">
        <v>399</v>
      </c>
      <c r="E18" s="1136"/>
      <c r="F18" s="1137">
        <v>471</v>
      </c>
      <c r="G18" s="1138">
        <v>24.685534591194969</v>
      </c>
      <c r="H18" s="1139">
        <v>11013</v>
      </c>
      <c r="I18" s="1140">
        <v>31.24166690306658</v>
      </c>
      <c r="J18" s="1140">
        <v>24.066830109870139</v>
      </c>
      <c r="K18" s="1133"/>
      <c r="L18" s="417"/>
    </row>
    <row r="19" spans="1:12" s="419" customFormat="1" ht="17.25" customHeight="1">
      <c r="A19" s="417"/>
      <c r="B19" s="572"/>
      <c r="C19" s="1135"/>
      <c r="D19" s="1136" t="s">
        <v>445</v>
      </c>
      <c r="E19" s="1136"/>
      <c r="F19" s="1137">
        <v>1363</v>
      </c>
      <c r="G19" s="1138">
        <v>24.369747899159663</v>
      </c>
      <c r="H19" s="1139">
        <v>26553</v>
      </c>
      <c r="I19" s="1140">
        <v>34.632390343154519</v>
      </c>
      <c r="J19" s="1140">
        <v>28.278047678228685</v>
      </c>
      <c r="K19" s="1133"/>
      <c r="L19" s="417"/>
    </row>
    <row r="20" spans="1:12" s="419" customFormat="1" ht="36.75" customHeight="1">
      <c r="A20" s="417"/>
      <c r="B20" s="572"/>
      <c r="C20" s="1135"/>
      <c r="D20" s="1136" t="s">
        <v>446</v>
      </c>
      <c r="E20" s="1136"/>
      <c r="F20" s="1137">
        <v>803</v>
      </c>
      <c r="G20" s="1138">
        <v>30.683989300726022</v>
      </c>
      <c r="H20" s="1139">
        <v>29893</v>
      </c>
      <c r="I20" s="1140">
        <v>45.182207040401444</v>
      </c>
      <c r="J20" s="1140">
        <v>28.998260462315535</v>
      </c>
      <c r="K20" s="1133"/>
      <c r="L20" s="417"/>
    </row>
    <row r="21" spans="1:12" s="419" customFormat="1" ht="23.25" customHeight="1">
      <c r="A21" s="417"/>
      <c r="B21" s="572"/>
      <c r="C21" s="1135"/>
      <c r="D21" s="1136" t="s">
        <v>447</v>
      </c>
      <c r="E21" s="1136"/>
      <c r="F21" s="1137">
        <v>188</v>
      </c>
      <c r="G21" s="1138">
        <v>41.409691629955944</v>
      </c>
      <c r="H21" s="1139">
        <v>21970</v>
      </c>
      <c r="I21" s="1140">
        <v>68.934140754918261</v>
      </c>
      <c r="J21" s="1140">
        <v>41.580109239872449</v>
      </c>
      <c r="K21" s="1133"/>
      <c r="L21" s="417"/>
    </row>
    <row r="22" spans="1:12" s="419" customFormat="1" ht="18" customHeight="1">
      <c r="A22" s="417"/>
      <c r="B22" s="572"/>
      <c r="C22" s="1135"/>
      <c r="D22" s="1141" t="s">
        <v>448</v>
      </c>
      <c r="E22" s="1136"/>
      <c r="F22" s="1137">
        <v>844</v>
      </c>
      <c r="G22" s="1138">
        <v>16.2557781201849</v>
      </c>
      <c r="H22" s="1139">
        <v>18217</v>
      </c>
      <c r="I22" s="1140">
        <v>29.659237068754983</v>
      </c>
      <c r="J22" s="1140">
        <v>24.126145907668956</v>
      </c>
      <c r="K22" s="1133"/>
      <c r="L22" s="417"/>
    </row>
    <row r="23" spans="1:12" s="857" customFormat="1" ht="18" customHeight="1">
      <c r="A23" s="855"/>
      <c r="B23" s="856"/>
      <c r="C23" s="1127" t="s">
        <v>449</v>
      </c>
      <c r="D23" s="1136"/>
      <c r="E23" s="1136"/>
      <c r="F23" s="1142">
        <v>100</v>
      </c>
      <c r="G23" s="1143">
        <v>52.356020942408378</v>
      </c>
      <c r="H23" s="1131">
        <v>5441</v>
      </c>
      <c r="I23" s="1132">
        <v>81.500898741761532</v>
      </c>
      <c r="J23" s="1132">
        <v>31.59639772100698</v>
      </c>
      <c r="K23" s="1133"/>
      <c r="L23" s="855"/>
    </row>
    <row r="24" spans="1:12" s="857" customFormat="1" ht="18" customHeight="1">
      <c r="A24" s="855"/>
      <c r="B24" s="856"/>
      <c r="C24" s="1127" t="s">
        <v>356</v>
      </c>
      <c r="D24" s="1136"/>
      <c r="E24" s="1136"/>
      <c r="F24" s="1142">
        <v>282</v>
      </c>
      <c r="G24" s="1143">
        <v>47.959183673469383</v>
      </c>
      <c r="H24" s="1131">
        <v>11510</v>
      </c>
      <c r="I24" s="1132">
        <v>54.42337699181995</v>
      </c>
      <c r="J24" s="1132">
        <v>26.54526498696794</v>
      </c>
      <c r="K24" s="1133"/>
      <c r="L24" s="855"/>
    </row>
    <row r="25" spans="1:12" s="857" customFormat="1" ht="18" customHeight="1">
      <c r="A25" s="855"/>
      <c r="B25" s="856"/>
      <c r="C25" s="1127" t="s">
        <v>357</v>
      </c>
      <c r="D25" s="1136"/>
      <c r="E25" s="1136"/>
      <c r="F25" s="1142">
        <v>3783</v>
      </c>
      <c r="G25" s="1143">
        <v>15.18362432269717</v>
      </c>
      <c r="H25" s="1131">
        <v>44246</v>
      </c>
      <c r="I25" s="1132">
        <v>22.479639480355846</v>
      </c>
      <c r="J25" s="1132">
        <v>24.274216878361358</v>
      </c>
      <c r="K25" s="1133"/>
      <c r="L25" s="855"/>
    </row>
    <row r="26" spans="1:12" s="857" customFormat="1" ht="18" customHeight="1">
      <c r="A26" s="855"/>
      <c r="B26" s="856"/>
      <c r="C26" s="1144" t="s">
        <v>358</v>
      </c>
      <c r="D26" s="1141"/>
      <c r="E26" s="1141"/>
      <c r="F26" s="1142">
        <v>11492</v>
      </c>
      <c r="G26" s="1143">
        <v>17.153518919322337</v>
      </c>
      <c r="H26" s="1131">
        <v>184933</v>
      </c>
      <c r="I26" s="1132">
        <v>35.554124330715474</v>
      </c>
      <c r="J26" s="1132">
        <v>30.780839547295233</v>
      </c>
      <c r="K26" s="1133"/>
      <c r="L26" s="855"/>
    </row>
    <row r="27" spans="1:12" s="857" customFormat="1" ht="22.5" customHeight="1">
      <c r="A27" s="855"/>
      <c r="B27" s="856"/>
      <c r="C27" s="1145"/>
      <c r="D27" s="1141" t="s">
        <v>450</v>
      </c>
      <c r="E27" s="1141"/>
      <c r="F27" s="1146">
        <v>1932</v>
      </c>
      <c r="G27" s="1147">
        <v>17.463617463617464</v>
      </c>
      <c r="H27" s="1139">
        <v>15893</v>
      </c>
      <c r="I27" s="1140">
        <v>24.055154459731494</v>
      </c>
      <c r="J27" s="1140">
        <v>26.655823318441936</v>
      </c>
      <c r="K27" s="1133"/>
      <c r="L27" s="855"/>
    </row>
    <row r="28" spans="1:12" s="857" customFormat="1" ht="17.25" customHeight="1">
      <c r="A28" s="855"/>
      <c r="B28" s="856"/>
      <c r="C28" s="1145"/>
      <c r="D28" s="1141" t="s">
        <v>451</v>
      </c>
      <c r="E28" s="1141"/>
      <c r="F28" s="1146">
        <v>3909</v>
      </c>
      <c r="G28" s="1147">
        <v>20.720911741319906</v>
      </c>
      <c r="H28" s="1139">
        <v>46035</v>
      </c>
      <c r="I28" s="1140">
        <v>28.231246627091206</v>
      </c>
      <c r="J28" s="1140">
        <v>25.448941023134406</v>
      </c>
      <c r="K28" s="1133"/>
      <c r="L28" s="855"/>
    </row>
    <row r="29" spans="1:12" s="857" customFormat="1" ht="17.25" customHeight="1">
      <c r="A29" s="855"/>
      <c r="B29" s="856"/>
      <c r="C29" s="1145"/>
      <c r="D29" s="1141" t="s">
        <v>452</v>
      </c>
      <c r="E29" s="1141"/>
      <c r="F29" s="1146">
        <v>5651</v>
      </c>
      <c r="G29" s="1147">
        <v>15.24536649850271</v>
      </c>
      <c r="H29" s="1139">
        <v>123005</v>
      </c>
      <c r="I29" s="1140">
        <v>42.268016439184635</v>
      </c>
      <c r="J29" s="1140">
        <v>33.30929637006593</v>
      </c>
      <c r="K29" s="1133"/>
      <c r="L29" s="855"/>
    </row>
    <row r="30" spans="1:12" s="857" customFormat="1" ht="17.25" customHeight="1">
      <c r="A30" s="855"/>
      <c r="B30" s="856"/>
      <c r="C30" s="1144" t="s">
        <v>359</v>
      </c>
      <c r="D30" s="1148"/>
      <c r="E30" s="1148"/>
      <c r="F30" s="1142">
        <v>1856</v>
      </c>
      <c r="G30" s="1143">
        <v>20.751341681574239</v>
      </c>
      <c r="H30" s="1131">
        <v>59926</v>
      </c>
      <c r="I30" s="1132">
        <v>44.786069279922273</v>
      </c>
      <c r="J30" s="1132">
        <v>33.255431699095389</v>
      </c>
      <c r="K30" s="1133"/>
      <c r="L30" s="855"/>
    </row>
    <row r="31" spans="1:12" s="857" customFormat="1" ht="17.25" customHeight="1">
      <c r="A31" s="855"/>
      <c r="B31" s="856"/>
      <c r="C31" s="1144" t="s">
        <v>360</v>
      </c>
      <c r="D31" s="1149"/>
      <c r="E31" s="1149"/>
      <c r="F31" s="1142">
        <v>3343</v>
      </c>
      <c r="G31" s="1143">
        <v>11.150767178118747</v>
      </c>
      <c r="H31" s="1131">
        <v>45847</v>
      </c>
      <c r="I31" s="1132">
        <v>22.708226017355472</v>
      </c>
      <c r="J31" s="1132">
        <v>27.164372805199875</v>
      </c>
      <c r="K31" s="1133"/>
      <c r="L31" s="855"/>
    </row>
    <row r="32" spans="1:12" s="857" customFormat="1" ht="17.25" customHeight="1">
      <c r="A32" s="855"/>
      <c r="B32" s="856"/>
      <c r="C32" s="1144" t="s">
        <v>453</v>
      </c>
      <c r="D32" s="1149"/>
      <c r="E32" s="1149"/>
      <c r="F32" s="1142">
        <v>1018</v>
      </c>
      <c r="G32" s="1143">
        <v>25.399201596806385</v>
      </c>
      <c r="H32" s="1131">
        <v>29639</v>
      </c>
      <c r="I32" s="1132">
        <v>41.03192402469751</v>
      </c>
      <c r="J32" s="1132">
        <v>31.333681973076153</v>
      </c>
      <c r="K32" s="1133"/>
      <c r="L32" s="855"/>
    </row>
    <row r="33" spans="1:15" s="857" customFormat="1" ht="17.25" customHeight="1">
      <c r="A33" s="855"/>
      <c r="B33" s="856"/>
      <c r="C33" s="1144" t="s">
        <v>361</v>
      </c>
      <c r="D33" s="1150"/>
      <c r="E33" s="1150"/>
      <c r="F33" s="1142">
        <v>986</v>
      </c>
      <c r="G33" s="1143">
        <v>31.816715069377217</v>
      </c>
      <c r="H33" s="1131">
        <v>59588</v>
      </c>
      <c r="I33" s="1132">
        <v>75.146287328490715</v>
      </c>
      <c r="J33" s="1132">
        <v>29.250738403705267</v>
      </c>
      <c r="K33" s="1133"/>
      <c r="L33" s="855">
        <v>607</v>
      </c>
    </row>
    <row r="34" spans="1:15" s="857" customFormat="1" ht="17.25" customHeight="1">
      <c r="A34" s="855"/>
      <c r="B34" s="856"/>
      <c r="C34" s="1144" t="s">
        <v>362</v>
      </c>
      <c r="D34" s="1151"/>
      <c r="E34" s="1151"/>
      <c r="F34" s="1142">
        <v>705</v>
      </c>
      <c r="G34" s="1143">
        <v>12.591534202536167</v>
      </c>
      <c r="H34" s="1131">
        <v>3063</v>
      </c>
      <c r="I34" s="1132">
        <v>14.874708624708624</v>
      </c>
      <c r="J34" s="1132">
        <v>26.413320274240935</v>
      </c>
      <c r="K34" s="1133"/>
      <c r="L34" s="855"/>
    </row>
    <row r="35" spans="1:15" s="857" customFormat="1" ht="17.25" customHeight="1">
      <c r="A35" s="855"/>
      <c r="B35" s="856"/>
      <c r="C35" s="1127" t="s">
        <v>454</v>
      </c>
      <c r="D35" s="1152"/>
      <c r="E35" s="1152"/>
      <c r="F35" s="1142">
        <v>5355</v>
      </c>
      <c r="G35" s="1143">
        <v>28.351334180432019</v>
      </c>
      <c r="H35" s="1131">
        <v>43173</v>
      </c>
      <c r="I35" s="1132">
        <v>35.368860852824312</v>
      </c>
      <c r="J35" s="1132">
        <v>32.199939777175665</v>
      </c>
      <c r="K35" s="1133"/>
      <c r="L35" s="855"/>
    </row>
    <row r="36" spans="1:15" s="857" customFormat="1" ht="17.25" customHeight="1">
      <c r="A36" s="855"/>
      <c r="B36" s="856"/>
      <c r="C36" s="1127" t="s">
        <v>455</v>
      </c>
      <c r="D36" s="1153"/>
      <c r="E36" s="1153"/>
      <c r="F36" s="1142">
        <v>1416</v>
      </c>
      <c r="G36" s="1143">
        <v>21.223021582733814</v>
      </c>
      <c r="H36" s="1131">
        <v>67427</v>
      </c>
      <c r="I36" s="1132">
        <v>26.836510103442375</v>
      </c>
      <c r="J36" s="1132">
        <v>29.070283417622026</v>
      </c>
      <c r="K36" s="1133"/>
      <c r="L36" s="855"/>
    </row>
    <row r="37" spans="1:15" s="857" customFormat="1" ht="17.25" customHeight="1">
      <c r="A37" s="855"/>
      <c r="B37" s="856"/>
      <c r="C37" s="1127" t="s">
        <v>456</v>
      </c>
      <c r="D37" s="1154"/>
      <c r="E37" s="1153"/>
      <c r="F37" s="1142">
        <v>175</v>
      </c>
      <c r="G37" s="1143">
        <v>29.36241610738255</v>
      </c>
      <c r="H37" s="1131">
        <v>2812</v>
      </c>
      <c r="I37" s="1132">
        <v>26.202012672381663</v>
      </c>
      <c r="J37" s="1132">
        <v>50.698790896159338</v>
      </c>
      <c r="K37" s="1133"/>
      <c r="L37" s="855"/>
      <c r="M37" s="1044"/>
      <c r="N37" s="1044"/>
      <c r="O37" s="1044"/>
    </row>
    <row r="38" spans="1:15" s="857" customFormat="1" ht="17.25" customHeight="1">
      <c r="A38" s="855"/>
      <c r="B38" s="856"/>
      <c r="C38" s="1144" t="s">
        <v>363</v>
      </c>
      <c r="D38" s="1136"/>
      <c r="E38" s="1136"/>
      <c r="F38" s="1142">
        <v>912</v>
      </c>
      <c r="G38" s="1143">
        <v>26.327944572748269</v>
      </c>
      <c r="H38" s="1131">
        <v>15326</v>
      </c>
      <c r="I38" s="1132">
        <v>28.541100227196541</v>
      </c>
      <c r="J38" s="1132">
        <v>23.708795510896273</v>
      </c>
      <c r="K38" s="1133"/>
      <c r="L38" s="855"/>
      <c r="M38" s="1044"/>
      <c r="N38" s="1044"/>
      <c r="O38" s="1044"/>
    </row>
    <row r="39" spans="1:15" s="857" customFormat="1" ht="17.25" customHeight="1">
      <c r="A39" s="855"/>
      <c r="B39" s="856"/>
      <c r="C39" s="1144" t="s">
        <v>364</v>
      </c>
      <c r="D39" s="1136"/>
      <c r="E39" s="1136"/>
      <c r="F39" s="1142">
        <v>3358</v>
      </c>
      <c r="G39" s="1143">
        <v>24.130497269330267</v>
      </c>
      <c r="H39" s="1131">
        <v>78515</v>
      </c>
      <c r="I39" s="1132">
        <v>32.825643426927769</v>
      </c>
      <c r="J39" s="1132">
        <v>23.710195504043696</v>
      </c>
      <c r="K39" s="1133"/>
      <c r="L39" s="855"/>
      <c r="M39" s="1044"/>
      <c r="N39" s="1044"/>
      <c r="O39" s="1044"/>
    </row>
    <row r="40" spans="1:15" s="857" customFormat="1" ht="17.25" customHeight="1">
      <c r="A40" s="855"/>
      <c r="B40" s="856"/>
      <c r="C40" s="1144" t="s">
        <v>457</v>
      </c>
      <c r="D40" s="1128"/>
      <c r="E40" s="1128"/>
      <c r="F40" s="1142">
        <v>402</v>
      </c>
      <c r="G40" s="1143">
        <v>14.602252088630586</v>
      </c>
      <c r="H40" s="1131">
        <v>4912</v>
      </c>
      <c r="I40" s="1132">
        <v>22.494962447334675</v>
      </c>
      <c r="J40" s="1132">
        <v>21.812092833876253</v>
      </c>
      <c r="K40" s="1133"/>
      <c r="L40" s="855"/>
      <c r="M40" s="1044"/>
      <c r="N40" s="1044"/>
      <c r="O40" s="1044"/>
    </row>
    <row r="41" spans="1:15" s="857" customFormat="1" ht="17.25" customHeight="1">
      <c r="A41" s="855"/>
      <c r="B41" s="856"/>
      <c r="C41" s="1144" t="s">
        <v>365</v>
      </c>
      <c r="D41" s="1128"/>
      <c r="E41" s="1128"/>
      <c r="F41" s="1142">
        <v>1920</v>
      </c>
      <c r="G41" s="1143">
        <v>15.253833320092159</v>
      </c>
      <c r="H41" s="1131">
        <v>14859</v>
      </c>
      <c r="I41" s="1132">
        <v>21.713525835866264</v>
      </c>
      <c r="J41" s="1132">
        <v>26.275725149740893</v>
      </c>
      <c r="K41" s="1133"/>
      <c r="L41" s="855"/>
      <c r="M41" s="1044"/>
      <c r="N41" s="1044"/>
      <c r="O41" s="1044"/>
    </row>
    <row r="42" spans="1:15" s="585" customFormat="1" ht="17.25" customHeight="1">
      <c r="A42" s="855"/>
      <c r="B42" s="856"/>
      <c r="C42" s="1144" t="s">
        <v>400</v>
      </c>
      <c r="D42" s="1128"/>
      <c r="E42" s="1128"/>
      <c r="F42" s="1155">
        <v>1</v>
      </c>
      <c r="G42" s="1143">
        <v>7.6923076923076925</v>
      </c>
      <c r="H42" s="1131">
        <v>8</v>
      </c>
      <c r="I42" s="1132">
        <v>8.791208791208792</v>
      </c>
      <c r="J42" s="1132">
        <v>8.625</v>
      </c>
      <c r="K42" s="1133"/>
      <c r="L42" s="855"/>
      <c r="M42" s="1045"/>
      <c r="N42" s="1045"/>
      <c r="O42" s="1045"/>
    </row>
    <row r="43" spans="1:15" ht="39" customHeight="1">
      <c r="A43" s="405"/>
      <c r="B43" s="469"/>
      <c r="C43" s="1584" t="s">
        <v>458</v>
      </c>
      <c r="D43" s="1584"/>
      <c r="E43" s="1584"/>
      <c r="F43" s="1584"/>
      <c r="G43" s="1584"/>
      <c r="H43" s="1584"/>
      <c r="I43" s="1584"/>
      <c r="J43" s="1584"/>
      <c r="K43" s="1584"/>
      <c r="L43" s="152"/>
      <c r="M43" s="153"/>
      <c r="N43" s="432"/>
      <c r="O43" s="432"/>
    </row>
    <row r="44" spans="1:15" s="436" customFormat="1" ht="13.5" customHeight="1">
      <c r="A44" s="583"/>
      <c r="B44" s="584"/>
      <c r="C44" s="1156" t="s">
        <v>468</v>
      </c>
      <c r="D44" s="1157"/>
      <c r="E44" s="1157"/>
      <c r="F44" s="1158"/>
      <c r="G44" s="1158"/>
      <c r="H44" s="1158"/>
      <c r="I44" s="1158"/>
      <c r="J44" s="1159"/>
      <c r="K44" s="1157"/>
      <c r="L44" s="583"/>
      <c r="M44" s="589"/>
      <c r="N44" s="589"/>
      <c r="O44" s="589"/>
    </row>
    <row r="45" spans="1:15" s="436" customFormat="1" ht="13.5" customHeight="1">
      <c r="A45" s="433"/>
      <c r="B45" s="588">
        <v>12</v>
      </c>
      <c r="C45" s="1585">
        <v>43101</v>
      </c>
      <c r="D45" s="1585"/>
      <c r="E45" s="1030"/>
      <c r="F45" s="152"/>
      <c r="G45" s="152"/>
      <c r="H45" s="152"/>
      <c r="I45" s="152"/>
      <c r="J45" s="152"/>
      <c r="K45" s="587"/>
      <c r="L45" s="433"/>
      <c r="M45" s="589"/>
      <c r="N45" s="589"/>
      <c r="O45" s="589"/>
    </row>
    <row r="46" spans="1:15">
      <c r="A46" s="589"/>
      <c r="B46" s="590"/>
      <c r="C46" s="591"/>
      <c r="D46" s="153"/>
      <c r="E46" s="153"/>
      <c r="F46" s="153"/>
      <c r="G46" s="153"/>
      <c r="H46" s="153"/>
      <c r="I46" s="153"/>
      <c r="J46" s="153"/>
      <c r="K46" s="592"/>
      <c r="L46" s="589"/>
      <c r="M46" s="1046"/>
      <c r="N46" s="432"/>
      <c r="O46" s="432"/>
    </row>
    <row r="47" spans="1:15">
      <c r="A47" s="432"/>
      <c r="B47" s="432"/>
      <c r="C47" s="432"/>
      <c r="D47" s="432"/>
      <c r="E47" s="432"/>
      <c r="F47" s="1047"/>
      <c r="G47" s="1047"/>
      <c r="H47" s="1047"/>
      <c r="I47" s="1047"/>
      <c r="J47" s="1048"/>
      <c r="K47" s="1046"/>
      <c r="L47" s="1049"/>
      <c r="M47" s="1046"/>
      <c r="N47" s="432"/>
      <c r="O47" s="432"/>
    </row>
    <row r="48" spans="1:15">
      <c r="J48" s="1046"/>
      <c r="K48" s="1046"/>
      <c r="L48" s="1046"/>
      <c r="M48" s="1046"/>
      <c r="N48" s="432"/>
      <c r="O48" s="432"/>
    </row>
    <row r="49" spans="7:15">
      <c r="J49" s="1046"/>
      <c r="K49" s="1046"/>
      <c r="L49" s="1046"/>
      <c r="M49" s="1046"/>
      <c r="N49" s="432"/>
      <c r="O49" s="432"/>
    </row>
    <row r="50" spans="7:15">
      <c r="J50" s="1046"/>
      <c r="K50" s="1046"/>
      <c r="L50" s="1046"/>
      <c r="M50" s="1046"/>
      <c r="N50" s="432"/>
      <c r="O50" s="432"/>
    </row>
    <row r="51" spans="7:15">
      <c r="J51" s="1046"/>
      <c r="K51" s="1046"/>
      <c r="L51" s="1046"/>
      <c r="M51" s="1046"/>
      <c r="N51" s="432"/>
      <c r="O51" s="432"/>
    </row>
    <row r="52" spans="7:15">
      <c r="J52" s="1046"/>
      <c r="K52" s="1046"/>
      <c r="L52" s="1046"/>
      <c r="M52" s="1046"/>
    </row>
    <row r="53" spans="7:15">
      <c r="J53" s="1046"/>
      <c r="K53" s="1046"/>
      <c r="L53" s="1046"/>
      <c r="M53" s="1046"/>
    </row>
    <row r="54" spans="7:15">
      <c r="J54" s="1050"/>
      <c r="K54" s="1046"/>
      <c r="L54" s="1046"/>
      <c r="M54" s="1046"/>
    </row>
    <row r="55" spans="7:15">
      <c r="J55" s="1046"/>
      <c r="K55" s="1046"/>
      <c r="L55" s="1046"/>
      <c r="M55" s="1046"/>
    </row>
    <row r="56" spans="7:15">
      <c r="J56" s="1046"/>
      <c r="K56" s="1046"/>
      <c r="L56" s="1046"/>
      <c r="M56" s="1046"/>
    </row>
    <row r="57" spans="7:15">
      <c r="J57" s="1046"/>
      <c r="K57" s="1046"/>
      <c r="L57" s="1046"/>
      <c r="M57" s="1046"/>
    </row>
    <row r="58" spans="7:15">
      <c r="J58" s="1046"/>
      <c r="K58" s="1046"/>
      <c r="L58" s="1046"/>
    </row>
    <row r="64" spans="7:15">
      <c r="G64" s="415"/>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8080"/>
  </sheetPr>
  <dimension ref="A1:DF64"/>
  <sheetViews>
    <sheetView zoomScaleNormal="100" workbookViewId="0"/>
  </sheetViews>
  <sheetFormatPr defaultRowHeight="12.75"/>
  <cols>
    <col min="1" max="1" width="1" style="174" customWidth="1"/>
    <col min="2" max="2" width="2.42578125" style="174" customWidth="1"/>
    <col min="3" max="3" width="2" style="174" customWidth="1"/>
    <col min="4" max="4" width="23.85546875" style="174" customWidth="1"/>
    <col min="5" max="12" width="7.7109375" style="174" customWidth="1"/>
    <col min="13" max="13" width="7.5703125" style="174" customWidth="1"/>
    <col min="14" max="14" width="2.5703125" style="174" customWidth="1"/>
    <col min="15" max="15" width="1" style="174" customWidth="1"/>
    <col min="16" max="16" width="7" style="174" bestFit="1" customWidth="1"/>
    <col min="17" max="18" width="7.85546875" style="1758" customWidth="1"/>
    <col min="19" max="21" width="8.5703125" style="1759" customWidth="1"/>
    <col min="22" max="22" width="9.42578125" style="1759" customWidth="1"/>
    <col min="23" max="24" width="8.5703125" style="1337" customWidth="1"/>
    <col min="25" max="29" width="6.42578125" style="1338" customWidth="1"/>
    <col min="30" max="35" width="9.140625" style="174" customWidth="1"/>
    <col min="36" max="38" width="9.140625" style="174"/>
    <col min="39" max="40" width="3.140625" style="174" customWidth="1"/>
    <col min="41" max="41" width="5.140625" style="174" customWidth="1"/>
    <col min="42" max="42" width="3.140625" style="174" customWidth="1"/>
    <col min="43" max="43" width="19" style="174" customWidth="1"/>
    <col min="44" max="16384" width="9.140625" style="174"/>
  </cols>
  <sheetData>
    <row r="1" spans="1:29" ht="13.5" customHeight="1">
      <c r="A1" s="173"/>
      <c r="B1" s="1599" t="s">
        <v>383</v>
      </c>
      <c r="C1" s="1599"/>
      <c r="D1" s="1599"/>
      <c r="E1" s="1599"/>
      <c r="F1" s="234"/>
      <c r="G1" s="234"/>
      <c r="H1" s="234"/>
      <c r="I1" s="234"/>
      <c r="J1" s="234"/>
      <c r="K1" s="234"/>
      <c r="L1" s="234"/>
      <c r="M1" s="234"/>
      <c r="N1" s="234"/>
      <c r="O1" s="1336"/>
    </row>
    <row r="2" spans="1:29" ht="6" customHeight="1">
      <c r="A2" s="173"/>
      <c r="B2" s="171"/>
      <c r="C2" s="171"/>
      <c r="D2" s="171"/>
      <c r="E2" s="171"/>
      <c r="F2" s="171"/>
      <c r="G2" s="171"/>
      <c r="H2" s="171"/>
      <c r="I2" s="171"/>
      <c r="J2" s="171"/>
      <c r="K2" s="171"/>
      <c r="L2" s="171"/>
      <c r="M2" s="171"/>
      <c r="N2" s="235"/>
      <c r="O2" s="1336"/>
    </row>
    <row r="3" spans="1:29" ht="19.5" customHeight="1" thickBot="1">
      <c r="A3" s="173"/>
      <c r="B3" s="175"/>
      <c r="C3" s="175"/>
      <c r="D3" s="175"/>
      <c r="E3" s="175"/>
      <c r="F3" s="175"/>
      <c r="G3" s="175"/>
      <c r="H3" s="175"/>
      <c r="I3" s="175"/>
      <c r="J3" s="175"/>
      <c r="K3" s="175"/>
      <c r="L3" s="175"/>
      <c r="M3" s="1339" t="s">
        <v>70</v>
      </c>
      <c r="N3" s="236"/>
      <c r="O3" s="1336"/>
      <c r="Q3" s="1793"/>
      <c r="R3" s="1793"/>
      <c r="S3" s="1793"/>
    </row>
    <row r="4" spans="1:29" s="1343" customFormat="1" ht="13.5" customHeight="1" thickBot="1">
      <c r="A4" s="1340"/>
      <c r="B4" s="1341"/>
      <c r="C4" s="1164" t="s">
        <v>522</v>
      </c>
      <c r="D4" s="1059"/>
      <c r="E4" s="1059"/>
      <c r="F4" s="1059"/>
      <c r="G4" s="1059"/>
      <c r="H4" s="1059"/>
      <c r="I4" s="1059"/>
      <c r="J4" s="1059"/>
      <c r="K4" s="1059"/>
      <c r="L4" s="1059"/>
      <c r="M4" s="394"/>
      <c r="N4" s="236"/>
      <c r="O4" s="1342"/>
      <c r="P4" s="174"/>
      <c r="Q4" s="1760"/>
      <c r="R4" s="1760"/>
      <c r="S4" s="1761"/>
      <c r="T4" s="1761"/>
      <c r="U4" s="1761"/>
      <c r="V4" s="1761"/>
      <c r="W4" s="1344"/>
      <c r="X4" s="1344"/>
      <c r="Y4" s="1345"/>
      <c r="Z4" s="1345"/>
      <c r="AA4" s="1345"/>
      <c r="AB4" s="1345"/>
      <c r="AC4" s="1345"/>
    </row>
    <row r="5" spans="1:29" s="1349" customFormat="1" ht="3" customHeight="1">
      <c r="A5" s="1346"/>
      <c r="B5" s="205"/>
      <c r="C5" s="1347"/>
      <c r="D5" s="1347"/>
      <c r="E5" s="1347"/>
      <c r="F5" s="1347"/>
      <c r="G5" s="1347"/>
      <c r="H5" s="1347"/>
      <c r="I5" s="1347"/>
      <c r="J5" s="1347"/>
      <c r="K5" s="1347"/>
      <c r="L5" s="1347"/>
      <c r="M5" s="1347"/>
      <c r="N5" s="236"/>
      <c r="O5" s="1348"/>
      <c r="P5" s="174"/>
      <c r="Q5" s="1762"/>
      <c r="R5" s="1762"/>
      <c r="S5" s="1763"/>
      <c r="T5" s="1763"/>
      <c r="U5" s="1763"/>
      <c r="V5" s="1763"/>
      <c r="W5" s="1350"/>
      <c r="X5" s="1350"/>
      <c r="Y5" s="1351"/>
      <c r="Z5" s="1351"/>
      <c r="AA5" s="1351"/>
      <c r="AB5" s="1351"/>
      <c r="AC5" s="1351"/>
    </row>
    <row r="6" spans="1:29" s="1349" customFormat="1" ht="13.5" customHeight="1">
      <c r="A6" s="1346"/>
      <c r="B6" s="205"/>
      <c r="C6" s="1352"/>
      <c r="D6" s="1352"/>
      <c r="E6" s="1353">
        <v>2008</v>
      </c>
      <c r="F6" s="1353">
        <v>2009</v>
      </c>
      <c r="G6" s="1353">
        <v>2010</v>
      </c>
      <c r="H6" s="1353">
        <v>2011</v>
      </c>
      <c r="I6" s="1353">
        <v>2012</v>
      </c>
      <c r="J6" s="1353">
        <v>2013</v>
      </c>
      <c r="K6" s="1353">
        <v>2014</v>
      </c>
      <c r="L6" s="1353">
        <v>2015</v>
      </c>
      <c r="M6" s="1353">
        <v>2016</v>
      </c>
      <c r="N6" s="236"/>
      <c r="O6" s="1348"/>
      <c r="P6" s="174"/>
      <c r="Q6" s="1762"/>
      <c r="R6" s="1762"/>
      <c r="S6" s="1763"/>
      <c r="T6" s="1763"/>
      <c r="U6" s="1763"/>
      <c r="V6" s="1763"/>
      <c r="W6" s="1350"/>
      <c r="X6" s="1350"/>
      <c r="Y6" s="1351"/>
      <c r="Z6" s="1351"/>
      <c r="AA6" s="1351"/>
      <c r="AB6" s="1351"/>
      <c r="AC6" s="1351"/>
    </row>
    <row r="7" spans="1:29" s="1349" customFormat="1" ht="3" customHeight="1">
      <c r="A7" s="1346"/>
      <c r="B7" s="205"/>
      <c r="C7" s="1352"/>
      <c r="D7" s="1352"/>
      <c r="E7" s="1354"/>
      <c r="F7" s="1354"/>
      <c r="G7" s="1355"/>
      <c r="H7" s="1355"/>
      <c r="I7" s="1356"/>
      <c r="J7" s="1357"/>
      <c r="K7" s="1357"/>
      <c r="L7" s="1357"/>
      <c r="M7" s="1357"/>
      <c r="N7" s="236"/>
      <c r="O7" s="1348"/>
      <c r="P7" s="174"/>
      <c r="Q7" s="1762"/>
      <c r="R7" s="1762"/>
      <c r="S7" s="1763"/>
      <c r="T7" s="1763"/>
      <c r="U7" s="1763"/>
      <c r="V7" s="1763"/>
      <c r="W7" s="1350"/>
      <c r="X7" s="1350"/>
      <c r="Y7" s="1351"/>
      <c r="Z7" s="1351"/>
      <c r="AA7" s="1351"/>
      <c r="AB7" s="1351"/>
      <c r="AC7" s="1351"/>
    </row>
    <row r="8" spans="1:29" s="1369" customFormat="1" ht="14.25" customHeight="1">
      <c r="A8" s="1358"/>
      <c r="B8" s="1359"/>
      <c r="C8" s="1360" t="s">
        <v>386</v>
      </c>
      <c r="D8" s="1361"/>
      <c r="E8" s="1362">
        <v>343663</v>
      </c>
      <c r="F8" s="1362">
        <v>336378</v>
      </c>
      <c r="G8" s="1362">
        <v>283311</v>
      </c>
      <c r="H8" s="1362">
        <v>281015</v>
      </c>
      <c r="I8" s="1362">
        <v>268026</v>
      </c>
      <c r="J8" s="1362">
        <v>265860</v>
      </c>
      <c r="K8" s="1362">
        <v>270181</v>
      </c>
      <c r="L8" s="1362">
        <v>273060</v>
      </c>
      <c r="M8" s="1362">
        <v>276332</v>
      </c>
      <c r="N8" s="1363"/>
      <c r="O8" s="1364"/>
      <c r="P8" s="1365"/>
      <c r="Q8" s="1764"/>
      <c r="R8" s="1765"/>
      <c r="S8" s="1766"/>
      <c r="T8" s="1767"/>
      <c r="U8" s="1767"/>
      <c r="V8" s="1767"/>
      <c r="W8" s="1367"/>
      <c r="X8" s="1367"/>
      <c r="Y8" s="1368"/>
      <c r="Z8" s="1368"/>
      <c r="AA8" s="1368"/>
      <c r="AB8" s="1368"/>
      <c r="AC8" s="1368"/>
    </row>
    <row r="9" spans="1:29" s="1369" customFormat="1" ht="14.25" customHeight="1">
      <c r="A9" s="1358"/>
      <c r="B9" s="1359"/>
      <c r="C9" s="1360" t="s">
        <v>387</v>
      </c>
      <c r="D9" s="1361"/>
      <c r="E9" s="1362">
        <v>400210</v>
      </c>
      <c r="F9" s="1362">
        <v>390129</v>
      </c>
      <c r="G9" s="1362">
        <v>337570</v>
      </c>
      <c r="H9" s="1362">
        <v>334499</v>
      </c>
      <c r="I9" s="1362">
        <v>319177</v>
      </c>
      <c r="J9" s="1362">
        <v>315112</v>
      </c>
      <c r="K9" s="1362">
        <v>318886</v>
      </c>
      <c r="L9" s="1362">
        <v>321500</v>
      </c>
      <c r="M9" s="1362">
        <v>324933</v>
      </c>
      <c r="N9" s="1370"/>
      <c r="O9" s="1364"/>
      <c r="P9" s="1365"/>
      <c r="Q9" s="1765"/>
      <c r="R9" s="1765"/>
      <c r="S9" s="1766"/>
      <c r="T9" s="1767"/>
      <c r="U9" s="1767"/>
      <c r="V9" s="1767"/>
      <c r="W9" s="1367"/>
      <c r="X9" s="1367"/>
      <c r="Y9" s="1368"/>
      <c r="Z9" s="1368"/>
      <c r="AA9" s="1368"/>
      <c r="AB9" s="1368"/>
      <c r="AC9" s="1368"/>
    </row>
    <row r="10" spans="1:29" s="1369" customFormat="1" ht="14.25" customHeight="1">
      <c r="A10" s="1358"/>
      <c r="B10" s="1359"/>
      <c r="C10" s="1360" t="s">
        <v>523</v>
      </c>
      <c r="D10" s="1361"/>
      <c r="E10" s="1362">
        <v>3138017</v>
      </c>
      <c r="F10" s="1362">
        <v>2998781</v>
      </c>
      <c r="G10" s="1362">
        <v>2779077</v>
      </c>
      <c r="H10" s="1362">
        <v>2735237</v>
      </c>
      <c r="I10" s="1362">
        <v>2559732</v>
      </c>
      <c r="J10" s="1362">
        <v>2555676</v>
      </c>
      <c r="K10" s="1362">
        <v>2636881</v>
      </c>
      <c r="L10" s="1362">
        <v>2716011</v>
      </c>
      <c r="M10" s="1362">
        <v>2819978</v>
      </c>
      <c r="N10" s="1370"/>
      <c r="O10" s="1364"/>
      <c r="P10" s="1365"/>
      <c r="Q10" s="1765"/>
      <c r="R10" s="1765"/>
      <c r="S10" s="1794"/>
      <c r="T10" s="1794"/>
      <c r="U10" s="1794"/>
      <c r="V10" s="1794"/>
      <c r="W10" s="1371"/>
      <c r="X10" s="1366"/>
      <c r="Y10" s="1368"/>
      <c r="Z10" s="1368"/>
      <c r="AA10" s="1368"/>
      <c r="AB10" s="1368"/>
      <c r="AC10" s="1368"/>
    </row>
    <row r="11" spans="1:29" s="1369" customFormat="1" ht="14.25" customHeight="1">
      <c r="A11" s="1358"/>
      <c r="B11" s="1359"/>
      <c r="C11" s="1360" t="s">
        <v>524</v>
      </c>
      <c r="D11" s="1361"/>
      <c r="E11" s="1362">
        <v>2894365</v>
      </c>
      <c r="F11" s="1362">
        <v>2759400</v>
      </c>
      <c r="G11" s="1362">
        <v>2599509</v>
      </c>
      <c r="H11" s="1362">
        <v>2553741</v>
      </c>
      <c r="I11" s="1362">
        <v>2387386</v>
      </c>
      <c r="J11" s="1362">
        <v>2384121</v>
      </c>
      <c r="K11" s="1362">
        <v>2458163</v>
      </c>
      <c r="L11" s="1362">
        <v>2537653</v>
      </c>
      <c r="M11" s="1362">
        <v>2641919</v>
      </c>
      <c r="N11" s="1370"/>
      <c r="O11" s="1364"/>
      <c r="P11" s="1365"/>
      <c r="Q11" s="1768"/>
      <c r="R11" s="1768"/>
      <c r="S11" s="1795"/>
      <c r="T11" s="1795"/>
      <c r="U11" s="1769"/>
      <c r="V11" s="1769"/>
      <c r="W11" s="1371"/>
      <c r="X11" s="1366"/>
      <c r="Y11" s="1368"/>
      <c r="Z11" s="1368"/>
      <c r="AA11" s="1368"/>
      <c r="AB11" s="1368"/>
      <c r="AC11" s="1368"/>
    </row>
    <row r="12" spans="1:29" s="1365" customFormat="1" ht="15" customHeight="1">
      <c r="A12" s="1372"/>
      <c r="B12" s="1373"/>
      <c r="C12" s="1360" t="s">
        <v>525</v>
      </c>
      <c r="D12" s="1361"/>
      <c r="E12" s="1374"/>
      <c r="F12" s="1374"/>
      <c r="G12" s="1374"/>
      <c r="H12" s="1374"/>
      <c r="I12" s="1374"/>
      <c r="J12" s="1374"/>
      <c r="K12" s="1374"/>
      <c r="L12" s="1374"/>
      <c r="M12" s="1374"/>
      <c r="N12" s="1375"/>
      <c r="O12" s="1376"/>
      <c r="Q12" s="1770"/>
      <c r="R12" s="1770"/>
      <c r="S12" s="1796"/>
      <c r="T12" s="1771"/>
      <c r="U12" s="1772"/>
      <c r="V12" s="1772"/>
      <c r="W12" s="1377"/>
      <c r="X12" s="1367"/>
      <c r="Y12" s="1368"/>
      <c r="Z12" s="1368"/>
      <c r="AA12" s="1368"/>
      <c r="AB12" s="1368"/>
      <c r="AC12" s="1368"/>
    </row>
    <row r="13" spans="1:29" s="1365" customFormat="1" ht="13.5" customHeight="1">
      <c r="A13" s="1372"/>
      <c r="B13" s="1373"/>
      <c r="C13" s="1376"/>
      <c r="D13" s="1378" t="s">
        <v>526</v>
      </c>
      <c r="E13" s="1374">
        <v>846.1337237422581</v>
      </c>
      <c r="F13" s="1374">
        <v>870.33975224698497</v>
      </c>
      <c r="G13" s="1374">
        <v>900.03881579759502</v>
      </c>
      <c r="H13" s="1374">
        <v>906.10728754671709</v>
      </c>
      <c r="I13" s="1374">
        <v>915.01247006081212</v>
      </c>
      <c r="J13" s="1374">
        <v>912.18298170177309</v>
      </c>
      <c r="K13" s="1374">
        <v>909.49144915721399</v>
      </c>
      <c r="L13" s="1374">
        <v>913.92544791377406</v>
      </c>
      <c r="M13" s="1374">
        <v>924.9392153090821</v>
      </c>
      <c r="N13" s="1370"/>
      <c r="O13" s="1376"/>
      <c r="Q13" s="1770"/>
      <c r="R13" s="1770"/>
      <c r="S13" s="1796"/>
      <c r="T13" s="1773"/>
      <c r="U13" s="1774"/>
      <c r="V13" s="1774"/>
      <c r="W13" s="1371"/>
      <c r="X13" s="1379"/>
      <c r="Y13" s="1368"/>
      <c r="Z13" s="1368"/>
      <c r="AA13" s="1368"/>
      <c r="AB13" s="1368"/>
      <c r="AC13" s="1368"/>
    </row>
    <row r="14" spans="1:29" s="1365" customFormat="1" ht="12" customHeight="1">
      <c r="A14" s="1372"/>
      <c r="B14" s="1373"/>
      <c r="C14" s="1376"/>
      <c r="D14" s="1380" t="s">
        <v>393</v>
      </c>
      <c r="E14" s="1374">
        <v>920.05051352871101</v>
      </c>
      <c r="F14" s="1374">
        <v>943.94497678600203</v>
      </c>
      <c r="G14" s="1374">
        <v>977.55570030800004</v>
      </c>
      <c r="H14" s="1374">
        <v>985.22802549054211</v>
      </c>
      <c r="I14" s="1374">
        <v>999.85354294571812</v>
      </c>
      <c r="J14" s="1374">
        <v>993.79266174939096</v>
      </c>
      <c r="K14" s="1374">
        <v>985.0215081163841</v>
      </c>
      <c r="L14" s="1374">
        <v>990.04668016967901</v>
      </c>
      <c r="M14" s="1374">
        <v>997.37861815735698</v>
      </c>
      <c r="N14" s="1370"/>
      <c r="O14" s="1376"/>
      <c r="Q14" s="1775"/>
      <c r="R14" s="1770"/>
      <c r="S14" s="1796"/>
      <c r="T14" s="1796"/>
      <c r="U14" s="1776"/>
      <c r="V14" s="1776"/>
      <c r="W14" s="1371"/>
      <c r="X14" s="1379"/>
      <c r="Y14" s="1368"/>
      <c r="Z14" s="1368"/>
      <c r="AA14" s="1368"/>
      <c r="AB14" s="1368"/>
      <c r="AC14" s="1368"/>
    </row>
    <row r="15" spans="1:29" s="1365" customFormat="1" ht="12" customHeight="1">
      <c r="A15" s="1372"/>
      <c r="B15" s="1373"/>
      <c r="C15" s="1376"/>
      <c r="D15" s="1380" t="s">
        <v>394</v>
      </c>
      <c r="E15" s="1374">
        <v>749.7347664562111</v>
      </c>
      <c r="F15" s="1374">
        <v>775.50184381051599</v>
      </c>
      <c r="G15" s="1374">
        <v>801.81028727640103</v>
      </c>
      <c r="H15" s="1374">
        <v>808.37025244079109</v>
      </c>
      <c r="I15" s="1374">
        <v>814.53727639534998</v>
      </c>
      <c r="J15" s="1374">
        <v>816.21122210111105</v>
      </c>
      <c r="K15" s="1374">
        <v>820.25300466774809</v>
      </c>
      <c r="L15" s="1374">
        <v>824.99170229471508</v>
      </c>
      <c r="M15" s="1374">
        <v>840.26183463405107</v>
      </c>
      <c r="N15" s="1370"/>
      <c r="O15" s="1376"/>
      <c r="Q15" s="1777"/>
      <c r="R15" s="1770"/>
      <c r="S15" s="1796"/>
      <c r="T15" s="1796"/>
      <c r="U15" s="1776"/>
      <c r="V15" s="1776"/>
      <c r="W15" s="1371"/>
      <c r="X15" s="1379"/>
      <c r="Y15" s="1368"/>
      <c r="Z15" s="1368"/>
      <c r="AA15" s="1368"/>
      <c r="AB15" s="1368"/>
      <c r="AC15" s="1368"/>
    </row>
    <row r="16" spans="1:29" s="1365" customFormat="1" ht="15" customHeight="1">
      <c r="A16" s="1372"/>
      <c r="B16" s="1373"/>
      <c r="C16" s="1378"/>
      <c r="D16" s="1378" t="s">
        <v>527</v>
      </c>
      <c r="E16" s="1374">
        <v>600</v>
      </c>
      <c r="F16" s="1374">
        <v>615.5</v>
      </c>
      <c r="G16" s="1374">
        <v>634</v>
      </c>
      <c r="H16" s="1374">
        <v>641.92999999999995</v>
      </c>
      <c r="I16" s="1374">
        <v>641.92999999999995</v>
      </c>
      <c r="J16" s="1374">
        <v>641.92999999999995</v>
      </c>
      <c r="K16" s="1374">
        <v>641.92999999999995</v>
      </c>
      <c r="L16" s="1374">
        <v>650</v>
      </c>
      <c r="M16" s="1374">
        <v>650</v>
      </c>
      <c r="N16" s="1370"/>
      <c r="O16" s="1376"/>
      <c r="Q16" s="1770"/>
      <c r="R16" s="1770"/>
      <c r="S16" s="1796"/>
      <c r="T16" s="1778"/>
      <c r="U16" s="1776"/>
      <c r="V16" s="1776"/>
      <c r="W16" s="1371"/>
      <c r="X16" s="1379"/>
      <c r="Y16" s="1368"/>
      <c r="Z16" s="1368"/>
      <c r="AA16" s="1368"/>
      <c r="AB16" s="1368"/>
      <c r="AC16" s="1368"/>
    </row>
    <row r="17" spans="1:110" s="1365" customFormat="1" ht="15" customHeight="1">
      <c r="A17" s="1372"/>
      <c r="B17" s="1373"/>
      <c r="C17" s="1381" t="s">
        <v>528</v>
      </c>
      <c r="D17" s="1361"/>
      <c r="E17" s="1374"/>
      <c r="F17" s="1374"/>
      <c r="G17" s="1374"/>
      <c r="H17" s="1374"/>
      <c r="I17" s="1374"/>
      <c r="J17" s="1374"/>
      <c r="K17" s="1374"/>
      <c r="L17" s="1374"/>
      <c r="M17" s="1374"/>
      <c r="N17" s="1375"/>
      <c r="O17" s="1376"/>
      <c r="Q17" s="1770"/>
      <c r="R17" s="1775"/>
      <c r="S17" s="1796"/>
      <c r="T17" s="1779"/>
      <c r="U17" s="1780"/>
      <c r="V17" s="1780"/>
      <c r="W17" s="1377"/>
      <c r="X17" s="1379"/>
      <c r="Y17" s="1368"/>
      <c r="Z17" s="1368"/>
      <c r="AA17" s="1368"/>
      <c r="AB17" s="1368"/>
      <c r="AC17" s="1368"/>
    </row>
    <row r="18" spans="1:110" s="1369" customFormat="1" ht="13.5" customHeight="1">
      <c r="A18" s="1358"/>
      <c r="B18" s="1359"/>
      <c r="C18" s="1364"/>
      <c r="D18" s="1378" t="s">
        <v>529</v>
      </c>
      <c r="E18" s="1374">
        <v>1010.3760072203901</v>
      </c>
      <c r="F18" s="1374">
        <v>1036.4416794790202</v>
      </c>
      <c r="G18" s="1374">
        <v>1076.2614484440001</v>
      </c>
      <c r="H18" s="1374">
        <v>1084.5540077386001</v>
      </c>
      <c r="I18" s="1374">
        <v>1095.58619281857</v>
      </c>
      <c r="J18" s="1374">
        <v>1093.8178723953499</v>
      </c>
      <c r="K18" s="1374">
        <v>1093.20854089105</v>
      </c>
      <c r="L18" s="1374">
        <v>1096.65734127991</v>
      </c>
      <c r="M18" s="1382">
        <v>1107.85636561875</v>
      </c>
      <c r="N18" s="1370"/>
      <c r="O18" s="1364"/>
      <c r="P18" s="1365"/>
      <c r="Q18" s="1781"/>
      <c r="R18" s="1782"/>
      <c r="S18" s="1796"/>
      <c r="T18" s="1778"/>
      <c r="U18" s="1776"/>
      <c r="V18" s="1776"/>
      <c r="W18" s="1371"/>
      <c r="X18" s="1383"/>
      <c r="Y18" s="1368"/>
      <c r="Z18" s="1368"/>
      <c r="AA18" s="1368"/>
      <c r="AB18" s="1368"/>
      <c r="AC18" s="1368"/>
    </row>
    <row r="19" spans="1:110" s="1369" customFormat="1" ht="12" customHeight="1">
      <c r="A19" s="1358"/>
      <c r="B19" s="1359"/>
      <c r="C19" s="1364"/>
      <c r="D19" s="1380" t="s">
        <v>393</v>
      </c>
      <c r="E19" s="1374">
        <v>1115.4109811926901</v>
      </c>
      <c r="F19" s="1374">
        <v>1141.5374774492002</v>
      </c>
      <c r="G19" s="1374">
        <v>1185.6883378426201</v>
      </c>
      <c r="H19" s="1374">
        <v>1196.1606364646002</v>
      </c>
      <c r="I19" s="1374">
        <v>1213.0207353340002</v>
      </c>
      <c r="J19" s="1374">
        <v>1209.2112926836</v>
      </c>
      <c r="K19" s="1374">
        <v>1203.3163954215399</v>
      </c>
      <c r="L19" s="1374">
        <v>1207.7620848918802</v>
      </c>
      <c r="M19" s="1382">
        <v>1215.1073571470499</v>
      </c>
      <c r="N19" s="1370"/>
      <c r="O19" s="1364"/>
      <c r="P19" s="1365"/>
      <c r="Q19" s="1781"/>
      <c r="R19" s="1765"/>
      <c r="S19" s="1796"/>
      <c r="T19" s="1778"/>
      <c r="U19" s="1776"/>
      <c r="V19" s="1776"/>
      <c r="W19" s="1371"/>
      <c r="Y19" s="1368"/>
      <c r="Z19" s="1368"/>
      <c r="AA19" s="1368"/>
      <c r="AB19" s="1368"/>
      <c r="AC19" s="1368"/>
    </row>
    <row r="20" spans="1:110" s="1369" customFormat="1" ht="12" customHeight="1">
      <c r="A20" s="1358"/>
      <c r="B20" s="1359"/>
      <c r="C20" s="1364"/>
      <c r="D20" s="1380" t="s">
        <v>394</v>
      </c>
      <c r="E20" s="1374">
        <v>873.39411178432704</v>
      </c>
      <c r="F20" s="1374">
        <v>901.02920397370201</v>
      </c>
      <c r="G20" s="1374">
        <v>937.59691884936399</v>
      </c>
      <c r="H20" s="1374">
        <v>946.68748534099802</v>
      </c>
      <c r="I20" s="1374">
        <v>956.51135558425801</v>
      </c>
      <c r="J20" s="1374">
        <v>958.1169410237261</v>
      </c>
      <c r="K20" s="1374">
        <v>963.11657750883012</v>
      </c>
      <c r="L20" s="1374">
        <v>966.85175731037509</v>
      </c>
      <c r="M20" s="1382">
        <v>982.48629518294808</v>
      </c>
      <c r="N20" s="1370"/>
      <c r="O20" s="1364"/>
      <c r="P20" s="1365"/>
      <c r="Q20" s="1765"/>
      <c r="R20" s="1765"/>
      <c r="S20" s="1796"/>
      <c r="T20" s="1778"/>
      <c r="U20" s="1776"/>
      <c r="V20" s="1776"/>
      <c r="W20" s="1371"/>
      <c r="X20" s="1367"/>
      <c r="Y20" s="1368"/>
      <c r="Z20" s="1368"/>
      <c r="AA20" s="1368"/>
      <c r="AB20" s="1368"/>
      <c r="AC20" s="1368"/>
    </row>
    <row r="21" spans="1:110" s="1369" customFormat="1" ht="15" customHeight="1">
      <c r="A21" s="1358"/>
      <c r="B21" s="1359"/>
      <c r="C21" s="1384"/>
      <c r="D21" s="1385" t="s">
        <v>530</v>
      </c>
      <c r="E21" s="1374">
        <v>721.82</v>
      </c>
      <c r="F21" s="1374">
        <v>740</v>
      </c>
      <c r="G21" s="1374">
        <v>768.375</v>
      </c>
      <c r="H21" s="1374">
        <v>776</v>
      </c>
      <c r="I21" s="1374">
        <v>783.62</v>
      </c>
      <c r="J21" s="1374">
        <v>785.45</v>
      </c>
      <c r="K21" s="1374">
        <v>786.99</v>
      </c>
      <c r="L21" s="1374">
        <v>790.03</v>
      </c>
      <c r="M21" s="1374">
        <v>800</v>
      </c>
      <c r="N21" s="1370"/>
      <c r="O21" s="1364"/>
      <c r="P21" s="1365"/>
      <c r="Q21" s="1765"/>
      <c r="R21" s="1765"/>
      <c r="S21" s="1796"/>
      <c r="T21" s="1778"/>
      <c r="U21" s="1776"/>
      <c r="V21" s="1776"/>
      <c r="W21" s="1371"/>
      <c r="Y21" s="1368"/>
      <c r="Z21" s="1368"/>
      <c r="AA21" s="1368"/>
      <c r="AB21" s="1368"/>
      <c r="AC21" s="1368"/>
    </row>
    <row r="22" spans="1:110" s="1369" customFormat="1" ht="15" customHeight="1">
      <c r="A22" s="1358"/>
      <c r="B22" s="1359"/>
      <c r="C22" s="1360" t="s">
        <v>531</v>
      </c>
      <c r="D22" s="1386"/>
      <c r="E22" s="1362">
        <v>2171074</v>
      </c>
      <c r="F22" s="1362">
        <v>2082235</v>
      </c>
      <c r="G22" s="1362">
        <v>2073784</v>
      </c>
      <c r="H22" s="1362">
        <v>2038354</v>
      </c>
      <c r="I22" s="1362">
        <v>1910957</v>
      </c>
      <c r="J22" s="1362">
        <v>1890511</v>
      </c>
      <c r="K22" s="1362">
        <v>1928307</v>
      </c>
      <c r="L22" s="1362">
        <v>1991131</v>
      </c>
      <c r="M22" s="1362">
        <v>2054911</v>
      </c>
      <c r="N22" s="1370"/>
      <c r="O22" s="1364"/>
      <c r="P22" s="1365"/>
      <c r="Q22" s="1765"/>
      <c r="R22" s="1765"/>
      <c r="S22" s="1796"/>
      <c r="T22" s="1778"/>
      <c r="U22" s="1783"/>
      <c r="V22" s="1783"/>
      <c r="W22" s="1371"/>
      <c r="Y22" s="1368"/>
      <c r="Z22" s="1368"/>
      <c r="AA22" s="1368"/>
      <c r="AB22" s="1368"/>
      <c r="AC22" s="1368"/>
    </row>
    <row r="23" spans="1:110" s="1369" customFormat="1" ht="12.75" customHeight="1" thickBot="1">
      <c r="A23" s="1358"/>
      <c r="B23" s="1359"/>
      <c r="C23" s="1384"/>
      <c r="D23" s="1386"/>
      <c r="E23" s="1387"/>
      <c r="F23" s="1387"/>
      <c r="G23" s="1387"/>
      <c r="H23" s="1387"/>
      <c r="I23" s="1387"/>
      <c r="J23" s="1387"/>
      <c r="K23" s="1387"/>
      <c r="L23" s="1387"/>
      <c r="M23" s="1387"/>
      <c r="N23" s="1370"/>
      <c r="O23" s="1364"/>
      <c r="P23" s="1365"/>
      <c r="Q23" s="1765"/>
      <c r="R23" s="1765"/>
      <c r="S23" s="1796"/>
      <c r="T23" s="1778"/>
      <c r="U23" s="1783"/>
      <c r="V23" s="1783"/>
      <c r="W23" s="1371"/>
      <c r="X23" s="1367"/>
      <c r="Y23" s="1368"/>
      <c r="Z23" s="1368"/>
      <c r="AA23" s="1368"/>
      <c r="AB23" s="1368"/>
      <c r="AC23" s="1368"/>
      <c r="AL23" s="1797"/>
      <c r="AM23" s="1797"/>
      <c r="AN23" s="1797"/>
      <c r="AO23" s="1797"/>
      <c r="AP23" s="1797"/>
      <c r="AQ23" s="1797"/>
      <c r="AR23" s="1797"/>
      <c r="AS23" s="1797"/>
      <c r="AT23" s="1797"/>
      <c r="AU23" s="1797"/>
      <c r="AV23" s="1797"/>
      <c r="AW23" s="1797"/>
      <c r="AX23" s="1797"/>
      <c r="AY23" s="1797"/>
      <c r="AZ23" s="1797"/>
      <c r="BA23" s="1797"/>
      <c r="BB23" s="1797"/>
      <c r="BC23" s="1797"/>
      <c r="BD23" s="1797"/>
      <c r="BE23" s="1797"/>
      <c r="BF23" s="1797"/>
      <c r="BG23" s="1797"/>
      <c r="BH23" s="1797"/>
      <c r="BI23" s="1797"/>
      <c r="BJ23" s="1797"/>
      <c r="BK23" s="1797"/>
      <c r="BL23" s="1797"/>
      <c r="BM23" s="1797"/>
      <c r="BN23" s="1797"/>
      <c r="BO23" s="1797"/>
      <c r="BP23" s="1797"/>
      <c r="BQ23" s="1797"/>
      <c r="BR23" s="1797"/>
      <c r="BS23" s="1797"/>
      <c r="BT23" s="1797"/>
      <c r="BU23" s="1797"/>
      <c r="BV23" s="1797"/>
      <c r="BW23" s="1797"/>
      <c r="BX23" s="1797"/>
      <c r="BY23" s="1797"/>
      <c r="BZ23" s="1797"/>
      <c r="CA23" s="1797"/>
      <c r="CB23" s="1797"/>
      <c r="CC23" s="1797"/>
      <c r="CD23" s="1797"/>
      <c r="CE23" s="1797"/>
      <c r="CF23" s="1797"/>
      <c r="CG23" s="1797"/>
      <c r="CH23" s="1797"/>
      <c r="CI23" s="1797"/>
      <c r="CJ23" s="1797"/>
      <c r="CK23" s="1797"/>
      <c r="CL23" s="1797"/>
      <c r="CM23" s="1797"/>
      <c r="CN23" s="1797"/>
      <c r="CO23" s="1797"/>
      <c r="CP23" s="1797"/>
      <c r="CQ23" s="1797"/>
      <c r="CR23" s="1797"/>
      <c r="CS23" s="1797"/>
      <c r="CT23" s="1797"/>
      <c r="CU23" s="1797"/>
      <c r="CV23" s="1797"/>
      <c r="CW23" s="1797"/>
      <c r="CX23" s="1797"/>
      <c r="CY23" s="1797"/>
      <c r="CZ23" s="1797"/>
      <c r="DA23" s="1797"/>
      <c r="DB23" s="1797"/>
      <c r="DC23" s="1797"/>
      <c r="DD23" s="1797"/>
    </row>
    <row r="24" spans="1:110" s="203" customFormat="1" ht="14.25" thickBot="1">
      <c r="A24" s="202"/>
      <c r="B24" s="176"/>
      <c r="C24" s="1164" t="s">
        <v>532</v>
      </c>
      <c r="D24" s="1059"/>
      <c r="E24" s="1059"/>
      <c r="F24" s="1059"/>
      <c r="G24" s="1059"/>
      <c r="H24" s="1059"/>
      <c r="I24" s="1059"/>
      <c r="J24" s="1059"/>
      <c r="K24" s="1059"/>
      <c r="L24" s="1059"/>
      <c r="M24" s="394"/>
      <c r="N24" s="236"/>
      <c r="O24" s="1388"/>
      <c r="Q24" s="1389"/>
      <c r="R24" s="1389"/>
      <c r="S24" s="1796"/>
      <c r="T24" s="1778"/>
      <c r="U24" s="1783"/>
      <c r="V24" s="1783"/>
      <c r="W24" s="1371"/>
      <c r="X24" s="1367"/>
      <c r="Y24" s="1368"/>
      <c r="Z24" s="1368"/>
      <c r="AA24" s="1368"/>
      <c r="AB24" s="1368"/>
      <c r="AC24" s="1368"/>
      <c r="AD24" s="1369"/>
      <c r="AE24" s="1369"/>
      <c r="AL24" s="1798"/>
      <c r="AM24" s="1799"/>
      <c r="AN24" s="1799"/>
      <c r="AO24" s="1799"/>
      <c r="AP24" s="1799"/>
      <c r="AQ24" s="1799"/>
      <c r="AR24" s="1799"/>
      <c r="AS24" s="1799"/>
      <c r="AT24" s="1799"/>
      <c r="AU24" s="1799"/>
      <c r="AV24" s="1799"/>
      <c r="AW24" s="1799"/>
      <c r="AX24" s="1799"/>
      <c r="AY24" s="1799"/>
      <c r="AZ24" s="1799"/>
      <c r="BA24" s="1799"/>
      <c r="BB24" s="1799"/>
      <c r="BC24" s="1799"/>
      <c r="BD24" s="1799"/>
      <c r="BE24" s="1799"/>
      <c r="BF24" s="1799"/>
      <c r="BG24" s="1799"/>
      <c r="BH24" s="1799"/>
      <c r="BI24" s="1799"/>
      <c r="BJ24" s="1799"/>
      <c r="BK24" s="1799"/>
      <c r="BL24" s="1799"/>
      <c r="BM24" s="1799"/>
      <c r="BN24" s="1799"/>
      <c r="BO24" s="1799"/>
      <c r="BP24" s="1799"/>
      <c r="BQ24" s="1799"/>
      <c r="BR24" s="1799"/>
      <c r="BS24" s="1799"/>
      <c r="BT24" s="1799"/>
      <c r="BU24" s="1799"/>
      <c r="BV24" s="1799"/>
      <c r="BW24" s="1799"/>
      <c r="BX24" s="1799"/>
      <c r="BY24" s="1799"/>
      <c r="BZ24" s="1799"/>
      <c r="CA24" s="1799"/>
      <c r="CB24" s="1799"/>
      <c r="CC24" s="1799"/>
      <c r="CD24" s="1799"/>
      <c r="CE24" s="1799"/>
      <c r="CF24" s="1799"/>
      <c r="CG24" s="1799"/>
      <c r="CH24" s="1799"/>
      <c r="CI24" s="1799"/>
      <c r="CJ24" s="1799"/>
      <c r="CK24" s="1799"/>
      <c r="CL24" s="1799"/>
      <c r="CM24" s="1799"/>
      <c r="CN24" s="1799"/>
      <c r="CO24" s="1799"/>
      <c r="CP24" s="1799"/>
      <c r="CQ24" s="1799"/>
      <c r="CR24" s="1799"/>
      <c r="CS24" s="1799"/>
      <c r="CT24" s="1799"/>
      <c r="CU24" s="1798"/>
      <c r="CV24" s="1798"/>
      <c r="CW24" s="1798"/>
      <c r="CX24" s="1798"/>
      <c r="CY24" s="1798"/>
      <c r="CZ24" s="1798"/>
      <c r="DA24" s="1798"/>
      <c r="DB24" s="1798"/>
      <c r="DC24" s="1798"/>
      <c r="DD24" s="1798"/>
    </row>
    <row r="25" spans="1:110" s="203" customFormat="1" ht="3" customHeight="1">
      <c r="A25" s="202"/>
      <c r="B25" s="176"/>
      <c r="C25" s="204"/>
      <c r="D25" s="204"/>
      <c r="E25" s="204"/>
      <c r="F25" s="204"/>
      <c r="G25" s="204"/>
      <c r="H25" s="204"/>
      <c r="I25" s="204"/>
      <c r="J25" s="204"/>
      <c r="K25" s="204"/>
      <c r="L25" s="204"/>
      <c r="M25" s="204"/>
      <c r="N25" s="236"/>
      <c r="O25" s="1388"/>
      <c r="P25" s="1365"/>
      <c r="Q25" s="1770"/>
      <c r="R25" s="1389"/>
      <c r="S25" s="1796"/>
      <c r="T25" s="1778"/>
      <c r="U25" s="1783"/>
      <c r="V25" s="1783"/>
      <c r="W25" s="1371"/>
      <c r="X25" s="1367"/>
      <c r="Y25" s="1368"/>
      <c r="Z25" s="1368"/>
      <c r="AA25" s="1368"/>
      <c r="AB25" s="1368"/>
      <c r="AC25" s="1368"/>
      <c r="AD25" s="1368"/>
      <c r="AE25" s="1368"/>
      <c r="AF25" s="1368"/>
      <c r="AG25" s="1368"/>
      <c r="AH25" s="1368"/>
      <c r="AI25" s="1368"/>
      <c r="AJ25" s="1368"/>
      <c r="AK25" s="1368"/>
      <c r="AL25" s="1800"/>
      <c r="AM25" s="1801"/>
      <c r="AN25" s="1801"/>
      <c r="AO25" s="1801"/>
      <c r="AP25" s="1801"/>
      <c r="AQ25" s="1801"/>
      <c r="AR25" s="1801"/>
      <c r="AS25" s="1801"/>
      <c r="AT25" s="1801"/>
      <c r="AU25" s="1801"/>
      <c r="AV25" s="1801"/>
      <c r="AW25" s="1799"/>
      <c r="AX25" s="1799"/>
      <c r="AY25" s="1799"/>
      <c r="AZ25" s="1799"/>
      <c r="BA25" s="1801"/>
      <c r="BB25" s="1801"/>
      <c r="BC25" s="1801"/>
      <c r="BD25" s="1801"/>
      <c r="BE25" s="1801"/>
      <c r="BF25" s="1799"/>
      <c r="BG25" s="1799"/>
      <c r="BH25" s="1799"/>
      <c r="BI25" s="1799"/>
      <c r="BJ25" s="1801"/>
      <c r="BK25" s="1801"/>
      <c r="BL25" s="1801"/>
      <c r="BM25" s="1801"/>
      <c r="BN25" s="1801"/>
      <c r="BO25" s="1799"/>
      <c r="BP25" s="1799"/>
      <c r="BQ25" s="1799"/>
      <c r="BR25" s="1799"/>
      <c r="BS25" s="1801"/>
      <c r="BT25" s="1801"/>
      <c r="BU25" s="1801"/>
      <c r="BV25" s="1801"/>
      <c r="BW25" s="1801"/>
      <c r="BX25" s="1799"/>
      <c r="BY25" s="1799"/>
      <c r="BZ25" s="1799"/>
      <c r="CA25" s="1799"/>
      <c r="CB25" s="1799"/>
      <c r="CC25" s="1799"/>
      <c r="CD25" s="1799"/>
      <c r="CE25" s="1799"/>
      <c r="CF25" s="1799"/>
      <c r="CG25" s="1799"/>
      <c r="CH25" s="1799"/>
      <c r="CI25" s="1799"/>
      <c r="CJ25" s="1799"/>
      <c r="CK25" s="1799"/>
      <c r="CL25" s="1799"/>
      <c r="CM25" s="1799"/>
      <c r="CN25" s="1799"/>
      <c r="CO25" s="1799"/>
      <c r="CP25" s="1799"/>
      <c r="CQ25" s="1799"/>
      <c r="CR25" s="1799"/>
      <c r="CS25" s="1799"/>
      <c r="CT25" s="1799"/>
      <c r="CU25" s="1798"/>
      <c r="CV25" s="1798"/>
      <c r="CW25" s="1798"/>
      <c r="CX25" s="1798"/>
      <c r="CY25" s="1798"/>
      <c r="CZ25" s="1798"/>
      <c r="DA25" s="1798"/>
      <c r="DB25" s="1798"/>
      <c r="DC25" s="1798"/>
      <c r="DD25" s="1798"/>
    </row>
    <row r="26" spans="1:110" s="203" customFormat="1" ht="13.5" customHeight="1">
      <c r="A26" s="202"/>
      <c r="B26" s="176"/>
      <c r="C26" s="204"/>
      <c r="D26" s="204"/>
      <c r="E26" s="1589" t="s">
        <v>533</v>
      </c>
      <c r="F26" s="1590"/>
      <c r="G26" s="1590"/>
      <c r="H26" s="1590"/>
      <c r="I26" s="1590"/>
      <c r="J26" s="1590"/>
      <c r="K26" s="1590"/>
      <c r="L26" s="1590"/>
      <c r="M26" s="1591"/>
      <c r="N26" s="236"/>
      <c r="O26" s="1388"/>
      <c r="Q26" s="1389"/>
      <c r="R26" s="1389"/>
      <c r="S26" s="1796"/>
      <c r="T26" s="1778"/>
      <c r="U26" s="1783"/>
      <c r="V26" s="1783"/>
      <c r="W26" s="1371"/>
      <c r="X26" s="1367"/>
      <c r="Y26" s="1368"/>
      <c r="Z26" s="1368"/>
      <c r="AA26" s="1368"/>
      <c r="AB26" s="1368"/>
      <c r="AC26" s="1368"/>
      <c r="AD26" s="1369"/>
      <c r="AE26" s="1369"/>
      <c r="AL26" s="1818"/>
      <c r="AM26" s="1802"/>
      <c r="AN26" s="1802"/>
      <c r="AO26" s="1799"/>
      <c r="AP26" s="1799"/>
      <c r="AQ26" s="1803"/>
      <c r="AR26" s="1804">
        <v>2016</v>
      </c>
      <c r="AS26" s="1804"/>
      <c r="AT26" s="1804"/>
      <c r="AU26" s="1804"/>
      <c r="AV26" s="1804"/>
      <c r="AW26" s="1804"/>
      <c r="AX26" s="1804"/>
      <c r="AY26" s="1804"/>
      <c r="AZ26" s="1804"/>
      <c r="BA26" s="1804">
        <v>2015</v>
      </c>
      <c r="BB26" s="1804"/>
      <c r="BC26" s="1804"/>
      <c r="BD26" s="1804"/>
      <c r="BE26" s="1804"/>
      <c r="BF26" s="1804"/>
      <c r="BG26" s="1804"/>
      <c r="BH26" s="1804"/>
      <c r="BI26" s="1804"/>
      <c r="BJ26" s="1804">
        <v>2014</v>
      </c>
      <c r="BK26" s="1804"/>
      <c r="BL26" s="1804"/>
      <c r="BM26" s="1804"/>
      <c r="BN26" s="1804"/>
      <c r="BO26" s="1804"/>
      <c r="BP26" s="1804"/>
      <c r="BQ26" s="1804"/>
      <c r="BR26" s="1804"/>
      <c r="BS26" s="1804">
        <v>2013</v>
      </c>
      <c r="BT26" s="1804"/>
      <c r="BU26" s="1804"/>
      <c r="BV26" s="1804"/>
      <c r="BW26" s="1804"/>
      <c r="BX26" s="1804"/>
      <c r="BY26" s="1804"/>
      <c r="BZ26" s="1804"/>
      <c r="CA26" s="1804"/>
      <c r="CB26" s="1804">
        <v>2012</v>
      </c>
      <c r="CC26" s="1804"/>
      <c r="CD26" s="1804"/>
      <c r="CE26" s="1804"/>
      <c r="CF26" s="1804"/>
      <c r="CG26" s="1804"/>
      <c r="CH26" s="1804"/>
      <c r="CI26" s="1804"/>
      <c r="CJ26" s="1804"/>
      <c r="CK26" s="1804">
        <v>2011</v>
      </c>
      <c r="CL26" s="1804"/>
      <c r="CM26" s="1804"/>
      <c r="CN26" s="1804"/>
      <c r="CO26" s="1804"/>
      <c r="CP26" s="1804"/>
      <c r="CQ26" s="1804"/>
      <c r="CR26" s="1804"/>
      <c r="CS26" s="1804"/>
      <c r="CT26" s="1804">
        <v>2010</v>
      </c>
      <c r="CU26" s="1804"/>
      <c r="CV26" s="1804"/>
      <c r="CW26" s="1804"/>
      <c r="CX26" s="1804"/>
      <c r="CY26" s="1804"/>
      <c r="CZ26" s="1804"/>
      <c r="DA26" s="1804"/>
      <c r="DB26" s="1804"/>
      <c r="DC26" s="1799"/>
      <c r="DD26" s="1805"/>
      <c r="DE26" s="1818"/>
      <c r="DF26" s="1818"/>
    </row>
    <row r="27" spans="1:110" s="203" customFormat="1" ht="3" customHeight="1">
      <c r="A27" s="202"/>
      <c r="B27" s="176"/>
      <c r="C27" s="204"/>
      <c r="D27" s="204"/>
      <c r="E27" s="1390"/>
      <c r="F27" s="1390"/>
      <c r="G27" s="1390"/>
      <c r="H27" s="1390"/>
      <c r="I27" s="1390"/>
      <c r="J27" s="1390"/>
      <c r="K27" s="1390"/>
      <c r="L27" s="1390"/>
      <c r="M27" s="1390"/>
      <c r="N27" s="236"/>
      <c r="O27" s="1388"/>
      <c r="Q27" s="1389"/>
      <c r="R27" s="1389"/>
      <c r="S27" s="1796"/>
      <c r="T27" s="1778"/>
      <c r="U27" s="1783"/>
      <c r="V27" s="1783"/>
      <c r="W27" s="1371"/>
      <c r="X27" s="1367"/>
      <c r="Y27" s="1368"/>
      <c r="Z27" s="1368"/>
      <c r="AA27" s="1368"/>
      <c r="AB27" s="1368"/>
      <c r="AC27" s="1368"/>
      <c r="AD27" s="1369"/>
      <c r="AE27" s="1369"/>
      <c r="AL27" s="1818"/>
      <c r="AM27" s="1802"/>
      <c r="AN27" s="1822"/>
      <c r="AO27" s="1822"/>
      <c r="AP27" s="1822"/>
      <c r="AQ27" s="1822"/>
      <c r="AR27" s="1822">
        <v>1</v>
      </c>
      <c r="AS27" s="1822">
        <v>2</v>
      </c>
      <c r="AT27" s="1822">
        <v>3</v>
      </c>
      <c r="AU27" s="1822">
        <v>4</v>
      </c>
      <c r="AV27" s="1822">
        <v>5</v>
      </c>
      <c r="AW27" s="1822">
        <v>6</v>
      </c>
      <c r="AX27" s="1822">
        <v>7</v>
      </c>
      <c r="AY27" s="1822">
        <v>8</v>
      </c>
      <c r="AZ27" s="1822">
        <v>9</v>
      </c>
      <c r="BA27" s="1822">
        <v>1</v>
      </c>
      <c r="BB27" s="1822">
        <v>2</v>
      </c>
      <c r="BC27" s="1822">
        <v>3</v>
      </c>
      <c r="BD27" s="1822">
        <v>4</v>
      </c>
      <c r="BE27" s="1822">
        <v>5</v>
      </c>
      <c r="BF27" s="1822">
        <v>6</v>
      </c>
      <c r="BG27" s="1822">
        <v>7</v>
      </c>
      <c r="BH27" s="1822">
        <v>8</v>
      </c>
      <c r="BI27" s="1822">
        <v>9</v>
      </c>
      <c r="BJ27" s="1822">
        <v>1</v>
      </c>
      <c r="BK27" s="1822">
        <v>2</v>
      </c>
      <c r="BL27" s="1822">
        <v>3</v>
      </c>
      <c r="BM27" s="1822">
        <v>4</v>
      </c>
      <c r="BN27" s="1822">
        <v>5</v>
      </c>
      <c r="BO27" s="1822">
        <v>6</v>
      </c>
      <c r="BP27" s="1822">
        <v>7</v>
      </c>
      <c r="BQ27" s="1822">
        <v>8</v>
      </c>
      <c r="BR27" s="1822">
        <v>9</v>
      </c>
      <c r="BS27" s="1822">
        <v>1</v>
      </c>
      <c r="BT27" s="1822">
        <v>2</v>
      </c>
      <c r="BU27" s="1822">
        <v>3</v>
      </c>
      <c r="BV27" s="1822">
        <v>4</v>
      </c>
      <c r="BW27" s="1822">
        <v>5</v>
      </c>
      <c r="BX27" s="1822">
        <v>6</v>
      </c>
      <c r="BY27" s="1822">
        <v>7</v>
      </c>
      <c r="BZ27" s="1822">
        <v>8</v>
      </c>
      <c r="CA27" s="1822">
        <v>9</v>
      </c>
      <c r="CB27" s="1822">
        <v>1</v>
      </c>
      <c r="CC27" s="1822">
        <v>2</v>
      </c>
      <c r="CD27" s="1822">
        <v>3</v>
      </c>
      <c r="CE27" s="1822">
        <v>4</v>
      </c>
      <c r="CF27" s="1822">
        <v>5</v>
      </c>
      <c r="CG27" s="1822">
        <v>6</v>
      </c>
      <c r="CH27" s="1822">
        <v>7</v>
      </c>
      <c r="CI27" s="1822">
        <v>8</v>
      </c>
      <c r="CJ27" s="1822">
        <v>9</v>
      </c>
      <c r="CK27" s="1822">
        <v>10</v>
      </c>
      <c r="CL27" s="1822">
        <v>11</v>
      </c>
      <c r="CM27" s="1822">
        <v>12</v>
      </c>
      <c r="CN27" s="1822">
        <v>13</v>
      </c>
      <c r="CO27" s="1822">
        <v>14</v>
      </c>
      <c r="CP27" s="1822">
        <v>15</v>
      </c>
      <c r="CQ27" s="1822">
        <v>16</v>
      </c>
      <c r="CR27" s="1822">
        <v>17</v>
      </c>
      <c r="CS27" s="1822">
        <v>18</v>
      </c>
      <c r="CT27" s="1822">
        <v>10</v>
      </c>
      <c r="CU27" s="1822">
        <v>11</v>
      </c>
      <c r="CV27" s="1822">
        <v>12</v>
      </c>
      <c r="CW27" s="1822">
        <v>13</v>
      </c>
      <c r="CX27" s="1822">
        <v>14</v>
      </c>
      <c r="CY27" s="1822">
        <v>15</v>
      </c>
      <c r="CZ27" s="1822">
        <v>16</v>
      </c>
      <c r="DA27" s="1822">
        <v>17</v>
      </c>
      <c r="DB27" s="1822">
        <v>18</v>
      </c>
      <c r="DC27" s="1822"/>
      <c r="DD27" s="1823"/>
      <c r="DE27" s="1824"/>
      <c r="DF27" s="1824"/>
    </row>
    <row r="28" spans="1:110" s="203" customFormat="1" ht="30.75" customHeight="1">
      <c r="A28" s="202"/>
      <c r="B28" s="205"/>
      <c r="C28" s="1592" t="s">
        <v>534</v>
      </c>
      <c r="D28" s="1593"/>
      <c r="E28" s="1392" t="s">
        <v>68</v>
      </c>
      <c r="F28" s="1393" t="s">
        <v>535</v>
      </c>
      <c r="G28" s="1394" t="s">
        <v>536</v>
      </c>
      <c r="H28" s="1394" t="s">
        <v>537</v>
      </c>
      <c r="I28" s="1394" t="s">
        <v>538</v>
      </c>
      <c r="J28" s="1394" t="s">
        <v>539</v>
      </c>
      <c r="K28" s="1394" t="s">
        <v>540</v>
      </c>
      <c r="L28" s="1394" t="s">
        <v>541</v>
      </c>
      <c r="M28" s="1394" t="s">
        <v>542</v>
      </c>
      <c r="N28" s="236"/>
      <c r="O28" s="1388"/>
      <c r="Q28" s="1389"/>
      <c r="R28" s="1389"/>
      <c r="S28" s="1784"/>
      <c r="T28" s="1784"/>
      <c r="U28" s="1784"/>
      <c r="V28" s="1784"/>
      <c r="W28" s="1167"/>
      <c r="X28" s="1167"/>
      <c r="AL28" s="1818"/>
      <c r="AM28" s="1802"/>
      <c r="AN28" s="1802"/>
      <c r="AO28" s="1806"/>
      <c r="AP28" s="1806"/>
      <c r="AQ28" s="1803"/>
      <c r="AR28" s="1816" t="s">
        <v>68</v>
      </c>
      <c r="AS28" s="1816" t="s">
        <v>535</v>
      </c>
      <c r="AT28" s="1817" t="s">
        <v>536</v>
      </c>
      <c r="AU28" s="1817" t="s">
        <v>537</v>
      </c>
      <c r="AV28" s="1817" t="s">
        <v>538</v>
      </c>
      <c r="AW28" s="1817" t="s">
        <v>539</v>
      </c>
      <c r="AX28" s="1817" t="s">
        <v>540</v>
      </c>
      <c r="AY28" s="1817" t="s">
        <v>541</v>
      </c>
      <c r="AZ28" s="1817" t="s">
        <v>542</v>
      </c>
      <c r="BA28" s="1816" t="s">
        <v>68</v>
      </c>
      <c r="BB28" s="1816" t="s">
        <v>535</v>
      </c>
      <c r="BC28" s="1817" t="s">
        <v>536</v>
      </c>
      <c r="BD28" s="1817" t="s">
        <v>537</v>
      </c>
      <c r="BE28" s="1817" t="s">
        <v>538</v>
      </c>
      <c r="BF28" s="1817" t="s">
        <v>539</v>
      </c>
      <c r="BG28" s="1817" t="s">
        <v>540</v>
      </c>
      <c r="BH28" s="1817" t="s">
        <v>541</v>
      </c>
      <c r="BI28" s="1817" t="s">
        <v>542</v>
      </c>
      <c r="BJ28" s="1816" t="s">
        <v>68</v>
      </c>
      <c r="BK28" s="1816" t="s">
        <v>535</v>
      </c>
      <c r="BL28" s="1817" t="s">
        <v>536</v>
      </c>
      <c r="BM28" s="1817" t="s">
        <v>537</v>
      </c>
      <c r="BN28" s="1817" t="s">
        <v>538</v>
      </c>
      <c r="BO28" s="1817" t="s">
        <v>539</v>
      </c>
      <c r="BP28" s="1817" t="s">
        <v>540</v>
      </c>
      <c r="BQ28" s="1817" t="s">
        <v>541</v>
      </c>
      <c r="BR28" s="1817" t="s">
        <v>542</v>
      </c>
      <c r="BS28" s="1816" t="s">
        <v>68</v>
      </c>
      <c r="BT28" s="1816" t="s">
        <v>535</v>
      </c>
      <c r="BU28" s="1817" t="s">
        <v>536</v>
      </c>
      <c r="BV28" s="1817" t="s">
        <v>537</v>
      </c>
      <c r="BW28" s="1817" t="s">
        <v>538</v>
      </c>
      <c r="BX28" s="1817" t="s">
        <v>539</v>
      </c>
      <c r="BY28" s="1817" t="s">
        <v>540</v>
      </c>
      <c r="BZ28" s="1817" t="s">
        <v>541</v>
      </c>
      <c r="CA28" s="1817" t="s">
        <v>542</v>
      </c>
      <c r="CB28" s="1816" t="s">
        <v>68</v>
      </c>
      <c r="CC28" s="1816" t="s">
        <v>535</v>
      </c>
      <c r="CD28" s="1817" t="s">
        <v>536</v>
      </c>
      <c r="CE28" s="1817" t="s">
        <v>537</v>
      </c>
      <c r="CF28" s="1817" t="s">
        <v>538</v>
      </c>
      <c r="CG28" s="1817" t="s">
        <v>539</v>
      </c>
      <c r="CH28" s="1817" t="s">
        <v>540</v>
      </c>
      <c r="CI28" s="1817" t="s">
        <v>541</v>
      </c>
      <c r="CJ28" s="1817" t="s">
        <v>542</v>
      </c>
      <c r="CK28" s="1816" t="s">
        <v>68</v>
      </c>
      <c r="CL28" s="1816" t="s">
        <v>535</v>
      </c>
      <c r="CM28" s="1817" t="s">
        <v>536</v>
      </c>
      <c r="CN28" s="1817" t="s">
        <v>537</v>
      </c>
      <c r="CO28" s="1817" t="s">
        <v>538</v>
      </c>
      <c r="CP28" s="1817" t="s">
        <v>539</v>
      </c>
      <c r="CQ28" s="1817" t="s">
        <v>540</v>
      </c>
      <c r="CR28" s="1817" t="s">
        <v>541</v>
      </c>
      <c r="CS28" s="1817" t="s">
        <v>542</v>
      </c>
      <c r="CT28" s="1816" t="s">
        <v>68</v>
      </c>
      <c r="CU28" s="1816" t="s">
        <v>535</v>
      </c>
      <c r="CV28" s="1817" t="s">
        <v>536</v>
      </c>
      <c r="CW28" s="1817" t="s">
        <v>537</v>
      </c>
      <c r="CX28" s="1817" t="s">
        <v>538</v>
      </c>
      <c r="CY28" s="1817" t="s">
        <v>539</v>
      </c>
      <c r="CZ28" s="1817" t="s">
        <v>540</v>
      </c>
      <c r="DA28" s="1817" t="s">
        <v>541</v>
      </c>
      <c r="DB28" s="1817" t="s">
        <v>542</v>
      </c>
      <c r="DC28" s="1807"/>
      <c r="DD28" s="1808"/>
      <c r="DE28" s="1824"/>
      <c r="DF28" s="1824"/>
    </row>
    <row r="29" spans="1:110" s="203" customFormat="1" ht="15.75" customHeight="1">
      <c r="A29" s="202"/>
      <c r="B29" s="205"/>
      <c r="C29" s="1594" t="s">
        <v>543</v>
      </c>
      <c r="D29" s="1595"/>
      <c r="E29" s="1396"/>
      <c r="F29" s="1397"/>
      <c r="G29" s="1398"/>
      <c r="H29" s="1398"/>
      <c r="I29" s="1398"/>
      <c r="J29" s="1398"/>
      <c r="K29" s="1398"/>
      <c r="L29" s="1398"/>
      <c r="M29" s="1398"/>
      <c r="N29" s="236"/>
      <c r="O29" s="1388"/>
      <c r="Q29" s="1389"/>
      <c r="R29" s="1389"/>
      <c r="S29" s="1784"/>
      <c r="T29" s="1784"/>
      <c r="U29" s="1784"/>
      <c r="V29" s="1784"/>
      <c r="W29" s="1167"/>
      <c r="X29" s="1167"/>
      <c r="AL29" s="1818"/>
      <c r="AM29" s="1799"/>
      <c r="AN29" s="1799"/>
      <c r="AO29" s="1799"/>
      <c r="AP29" s="1799"/>
      <c r="AQ29" s="1799"/>
      <c r="AR29" s="1799"/>
      <c r="AS29" s="1799"/>
      <c r="AT29" s="1799"/>
      <c r="AU29" s="1799"/>
      <c r="AV29" s="1799"/>
      <c r="AW29" s="1799"/>
      <c r="AX29" s="1799"/>
      <c r="AY29" s="1799"/>
      <c r="AZ29" s="1799"/>
      <c r="BA29" s="1799"/>
      <c r="BB29" s="1799"/>
      <c r="BC29" s="1799"/>
      <c r="BD29" s="1799"/>
      <c r="BE29" s="1799"/>
      <c r="BF29" s="1799"/>
      <c r="BG29" s="1799"/>
      <c r="BH29" s="1799"/>
      <c r="BI29" s="1799"/>
      <c r="BJ29" s="1799"/>
      <c r="BK29" s="1799"/>
      <c r="BL29" s="1799"/>
      <c r="BM29" s="1799"/>
      <c r="BN29" s="1799"/>
      <c r="BO29" s="1799"/>
      <c r="BP29" s="1799"/>
      <c r="BQ29" s="1799"/>
      <c r="BR29" s="1799"/>
      <c r="BS29" s="1799"/>
      <c r="BT29" s="1799"/>
      <c r="BU29" s="1799"/>
      <c r="BV29" s="1799"/>
      <c r="BW29" s="1799"/>
      <c r="BX29" s="1799"/>
      <c r="BY29" s="1799"/>
      <c r="BZ29" s="1799"/>
      <c r="CA29" s="1799"/>
      <c r="CB29" s="1799"/>
      <c r="CC29" s="1799"/>
      <c r="CD29" s="1799"/>
      <c r="CE29" s="1799"/>
      <c r="CF29" s="1799"/>
      <c r="CG29" s="1799"/>
      <c r="CH29" s="1799"/>
      <c r="CI29" s="1799"/>
      <c r="CJ29" s="1799"/>
      <c r="CK29" s="1799"/>
      <c r="CL29" s="1799"/>
      <c r="CM29" s="1799"/>
      <c r="CN29" s="1799"/>
      <c r="CO29" s="1799"/>
      <c r="CP29" s="1799"/>
      <c r="CQ29" s="1799"/>
      <c r="CR29" s="1799"/>
      <c r="CS29" s="1799"/>
      <c r="CT29" s="1799"/>
      <c r="CU29" s="1799"/>
      <c r="CV29" s="1799"/>
      <c r="CW29" s="1799"/>
      <c r="CX29" s="1799"/>
      <c r="CY29" s="1799"/>
      <c r="CZ29" s="1799"/>
      <c r="DA29" s="1799"/>
      <c r="DB29" s="1799"/>
      <c r="DC29" s="1799"/>
      <c r="DD29" s="1805"/>
      <c r="DE29" s="1824"/>
      <c r="DF29" s="1824"/>
    </row>
    <row r="30" spans="1:110" s="1404" customFormat="1" ht="13.5" customHeight="1">
      <c r="A30" s="1399"/>
      <c r="B30" s="1596" t="s">
        <v>544</v>
      </c>
      <c r="C30" s="1400" t="s">
        <v>68</v>
      </c>
      <c r="D30" s="1401"/>
      <c r="E30" s="1402">
        <f>INDEX($AR$28:$DB$38,MATCH($C30,$AQ$28:$AQ$38,0),MATCH(E$28,$AR$28:$DB$28,0)+9*($AM$30-1))</f>
        <v>2054911</v>
      </c>
      <c r="F30" s="1402">
        <f t="shared" ref="F30:M38" si="0">INDEX($AR$28:$DB$38,MATCH($C30,$AQ$28:$AQ$38,0),MATCH(F$28,$AR$28:$DB$28,0)+9*($AM$30-1))</f>
        <v>116274</v>
      </c>
      <c r="G30" s="1402">
        <f t="shared" si="0"/>
        <v>173237</v>
      </c>
      <c r="H30" s="1402">
        <f t="shared" si="0"/>
        <v>610567</v>
      </c>
      <c r="I30" s="1402">
        <f t="shared" si="0"/>
        <v>457078</v>
      </c>
      <c r="J30" s="1402">
        <f t="shared" si="0"/>
        <v>358090</v>
      </c>
      <c r="K30" s="1402">
        <f t="shared" si="0"/>
        <v>219147</v>
      </c>
      <c r="L30" s="1402">
        <f t="shared" si="0"/>
        <v>79072</v>
      </c>
      <c r="M30" s="1402">
        <f t="shared" si="0"/>
        <v>41446</v>
      </c>
      <c r="N30" s="1174"/>
      <c r="O30" s="1403"/>
      <c r="Q30" s="1391"/>
      <c r="R30" s="1391"/>
      <c r="S30" s="1391"/>
      <c r="T30" s="1391"/>
      <c r="U30" s="1391"/>
      <c r="V30" s="1391"/>
      <c r="AL30" s="1819"/>
      <c r="AM30" s="1802">
        <v>1</v>
      </c>
      <c r="AN30" s="1807">
        <v>1</v>
      </c>
      <c r="AO30" s="1807">
        <v>2016</v>
      </c>
      <c r="AP30" s="1807"/>
      <c r="AQ30" s="1809" t="s">
        <v>68</v>
      </c>
      <c r="AR30" s="1809">
        <f>SUM(AR31:AR38)</f>
        <v>2054911</v>
      </c>
      <c r="AS30" s="1809">
        <f t="shared" ref="AS30:AZ30" si="1">SUM(AS31:AS38)</f>
        <v>116274</v>
      </c>
      <c r="AT30" s="1809">
        <f t="shared" si="1"/>
        <v>173237</v>
      </c>
      <c r="AU30" s="1809">
        <f t="shared" si="1"/>
        <v>610567</v>
      </c>
      <c r="AV30" s="1809">
        <f t="shared" si="1"/>
        <v>457078</v>
      </c>
      <c r="AW30" s="1809">
        <f t="shared" si="1"/>
        <v>358090</v>
      </c>
      <c r="AX30" s="1809">
        <f t="shared" si="1"/>
        <v>219147</v>
      </c>
      <c r="AY30" s="1809">
        <f t="shared" si="1"/>
        <v>79072</v>
      </c>
      <c r="AZ30" s="1809">
        <f t="shared" si="1"/>
        <v>41446</v>
      </c>
      <c r="BA30" s="1809">
        <f>SUM(BA31:BA38)</f>
        <v>1991131</v>
      </c>
      <c r="BB30" s="1809">
        <v>99221</v>
      </c>
      <c r="BC30" s="1809">
        <v>299309</v>
      </c>
      <c r="BD30" s="1809">
        <v>499134</v>
      </c>
      <c r="BE30" s="1809">
        <v>424999</v>
      </c>
      <c r="BF30" s="1809">
        <v>340648</v>
      </c>
      <c r="BG30" s="1809">
        <v>211987</v>
      </c>
      <c r="BH30" s="1809">
        <v>76280</v>
      </c>
      <c r="BI30" s="1809">
        <v>39553</v>
      </c>
      <c r="BJ30" s="1809">
        <v>1928307</v>
      </c>
      <c r="BK30" s="1809">
        <v>101489</v>
      </c>
      <c r="BL30" s="1809">
        <v>263005</v>
      </c>
      <c r="BM30" s="1809">
        <v>515119</v>
      </c>
      <c r="BN30" s="1809">
        <v>406739</v>
      </c>
      <c r="BO30" s="1809">
        <v>324052</v>
      </c>
      <c r="BP30" s="1809">
        <v>205599</v>
      </c>
      <c r="BQ30" s="1809">
        <v>73982</v>
      </c>
      <c r="BR30" s="1809">
        <v>38322</v>
      </c>
      <c r="BS30" s="1809">
        <v>1890511</v>
      </c>
      <c r="BT30" s="1809">
        <v>81124</v>
      </c>
      <c r="BU30" s="1809">
        <v>337597</v>
      </c>
      <c r="BV30" s="1809">
        <v>447792</v>
      </c>
      <c r="BW30" s="1809">
        <v>390072</v>
      </c>
      <c r="BX30" s="1809">
        <v>318747</v>
      </c>
      <c r="BY30" s="1809">
        <v>203125</v>
      </c>
      <c r="BZ30" s="1809">
        <v>73599</v>
      </c>
      <c r="CA30" s="1809">
        <v>38455</v>
      </c>
      <c r="CB30" s="1809">
        <v>1910957</v>
      </c>
      <c r="CC30" s="1809">
        <v>82669</v>
      </c>
      <c r="CD30" s="1809">
        <v>337500</v>
      </c>
      <c r="CE30" s="1809">
        <v>451076</v>
      </c>
      <c r="CF30" s="1809">
        <v>397995</v>
      </c>
      <c r="CG30" s="1809">
        <v>321675</v>
      </c>
      <c r="CH30" s="1809">
        <v>208076</v>
      </c>
      <c r="CI30" s="1809">
        <v>72825</v>
      </c>
      <c r="CJ30" s="1809">
        <v>39141</v>
      </c>
      <c r="CK30" s="1810">
        <v>2038354</v>
      </c>
      <c r="CL30" s="1810">
        <v>98447</v>
      </c>
      <c r="CM30" s="1810">
        <v>368199</v>
      </c>
      <c r="CN30" s="1810">
        <v>478179</v>
      </c>
      <c r="CO30" s="1810">
        <v>417793</v>
      </c>
      <c r="CP30" s="1810">
        <v>341403</v>
      </c>
      <c r="CQ30" s="1810">
        <v>218207</v>
      </c>
      <c r="CR30" s="1810">
        <v>75273</v>
      </c>
      <c r="CS30" s="1810">
        <v>40853</v>
      </c>
      <c r="CT30" s="1810">
        <v>2073784</v>
      </c>
      <c r="CU30" s="1810">
        <v>101110</v>
      </c>
      <c r="CV30" s="1810">
        <v>419743</v>
      </c>
      <c r="CW30" s="1810">
        <v>464929</v>
      </c>
      <c r="CX30" s="1810">
        <v>406985</v>
      </c>
      <c r="CY30" s="1810">
        <v>341167</v>
      </c>
      <c r="CZ30" s="1810">
        <v>221918</v>
      </c>
      <c r="DA30" s="1810">
        <v>77029</v>
      </c>
      <c r="DB30" s="1810">
        <v>40903</v>
      </c>
      <c r="DC30" s="1809" t="s">
        <v>483</v>
      </c>
      <c r="DD30" s="1811"/>
      <c r="DE30" s="1825"/>
      <c r="DF30" s="1825"/>
    </row>
    <row r="31" spans="1:110" s="1409" customFormat="1" ht="14.25" customHeight="1">
      <c r="A31" s="1406"/>
      <c r="B31" s="1597"/>
      <c r="C31" s="1586" t="s">
        <v>545</v>
      </c>
      <c r="D31" s="1586"/>
      <c r="E31" s="1402">
        <f t="shared" ref="E31:E38" si="2">INDEX($AR$28:$DB$38,MATCH($C31,$AQ$28:$AQ$38,0),MATCH(E$28,$AR$28:$DB$28,0)+9*($AM$30-1))</f>
        <v>465398</v>
      </c>
      <c r="F31" s="1407">
        <f t="shared" si="0"/>
        <v>116274</v>
      </c>
      <c r="G31" s="1407">
        <f t="shared" si="0"/>
        <v>92823</v>
      </c>
      <c r="H31" s="1407">
        <f t="shared" si="0"/>
        <v>229706</v>
      </c>
      <c r="I31" s="1407">
        <f t="shared" si="0"/>
        <v>22855</v>
      </c>
      <c r="J31" s="1407">
        <f t="shared" si="0"/>
        <v>2949</v>
      </c>
      <c r="K31" s="1407">
        <f t="shared" si="0"/>
        <v>561</v>
      </c>
      <c r="L31" s="1407">
        <f t="shared" si="0"/>
        <v>185</v>
      </c>
      <c r="M31" s="1407">
        <f t="shared" si="0"/>
        <v>45</v>
      </c>
      <c r="N31" s="236"/>
      <c r="O31" s="1408"/>
      <c r="Q31" s="1395"/>
      <c r="R31" s="1395"/>
      <c r="S31" s="1785"/>
      <c r="T31" s="1785"/>
      <c r="U31" s="1785"/>
      <c r="V31" s="1785"/>
      <c r="W31" s="1410"/>
      <c r="X31" s="1410"/>
      <c r="AL31" s="1820"/>
      <c r="AM31" s="1812"/>
      <c r="AN31" s="1813">
        <v>2</v>
      </c>
      <c r="AO31" s="1813">
        <v>2015</v>
      </c>
      <c r="AP31" s="1813"/>
      <c r="AQ31" s="1814" t="s">
        <v>545</v>
      </c>
      <c r="AR31" s="1809">
        <f>SUM(AS31:AZ31)</f>
        <v>465398</v>
      </c>
      <c r="AS31" s="1809">
        <v>116274</v>
      </c>
      <c r="AT31" s="1809">
        <v>92823</v>
      </c>
      <c r="AU31" s="1809">
        <v>229706</v>
      </c>
      <c r="AV31" s="1809">
        <v>22855</v>
      </c>
      <c r="AW31" s="1809">
        <v>2949</v>
      </c>
      <c r="AX31" s="1809">
        <v>561</v>
      </c>
      <c r="AY31" s="1809">
        <v>185</v>
      </c>
      <c r="AZ31" s="1809">
        <v>45</v>
      </c>
      <c r="BA31" s="1809">
        <v>377659</v>
      </c>
      <c r="BB31" s="1809">
        <v>99221</v>
      </c>
      <c r="BC31" s="1809">
        <v>165586</v>
      </c>
      <c r="BD31" s="1809">
        <v>99840</v>
      </c>
      <c r="BE31" s="1809">
        <v>11271</v>
      </c>
      <c r="BF31" s="1809">
        <v>1299</v>
      </c>
      <c r="BG31" s="1809">
        <v>343</v>
      </c>
      <c r="BH31" s="1809">
        <v>93</v>
      </c>
      <c r="BI31" s="1809">
        <v>6</v>
      </c>
      <c r="BJ31" s="1809">
        <v>407334</v>
      </c>
      <c r="BK31" s="1809">
        <v>101489</v>
      </c>
      <c r="BL31" s="1809">
        <v>147989</v>
      </c>
      <c r="BM31" s="1809">
        <v>143720</v>
      </c>
      <c r="BN31" s="1809">
        <v>11782</v>
      </c>
      <c r="BO31" s="1809">
        <v>1858</v>
      </c>
      <c r="BP31" s="1809">
        <v>408</v>
      </c>
      <c r="BQ31" s="1809">
        <v>82</v>
      </c>
      <c r="BR31" s="1809">
        <v>6</v>
      </c>
      <c r="BS31" s="1809">
        <v>277540</v>
      </c>
      <c r="BT31" s="1809">
        <v>81124</v>
      </c>
      <c r="BU31" s="1809">
        <v>137308</v>
      </c>
      <c r="BV31" s="1809">
        <v>53208</v>
      </c>
      <c r="BW31" s="1809">
        <v>4757</v>
      </c>
      <c r="BX31" s="1809">
        <v>932</v>
      </c>
      <c r="BY31" s="1809">
        <v>174</v>
      </c>
      <c r="BZ31" s="1809">
        <v>34</v>
      </c>
      <c r="CA31" s="1809">
        <v>3</v>
      </c>
      <c r="CB31" s="1809">
        <v>285830</v>
      </c>
      <c r="CC31" s="1809">
        <v>82669</v>
      </c>
      <c r="CD31" s="1809">
        <v>143614</v>
      </c>
      <c r="CE31" s="1809">
        <v>52881</v>
      </c>
      <c r="CF31" s="1809">
        <v>5398</v>
      </c>
      <c r="CG31" s="1809">
        <v>1040</v>
      </c>
      <c r="CH31" s="1809">
        <v>186</v>
      </c>
      <c r="CI31" s="1809">
        <v>37</v>
      </c>
      <c r="CJ31" s="1809">
        <v>5</v>
      </c>
      <c r="CK31" s="1810">
        <v>326718</v>
      </c>
      <c r="CL31" s="1810">
        <v>98447</v>
      </c>
      <c r="CM31" s="1810">
        <v>154119</v>
      </c>
      <c r="CN31" s="1810">
        <v>65851</v>
      </c>
      <c r="CO31" s="1810">
        <v>6746</v>
      </c>
      <c r="CP31" s="1810">
        <v>1201</v>
      </c>
      <c r="CQ31" s="1810">
        <v>275</v>
      </c>
      <c r="CR31" s="1810">
        <v>73</v>
      </c>
      <c r="CS31" s="1810">
        <v>6</v>
      </c>
      <c r="CT31" s="1810">
        <v>323802</v>
      </c>
      <c r="CU31" s="1810">
        <v>101110</v>
      </c>
      <c r="CV31" s="1810">
        <v>168721</v>
      </c>
      <c r="CW31" s="1810">
        <v>46226</v>
      </c>
      <c r="CX31" s="1810">
        <v>6324</v>
      </c>
      <c r="CY31" s="1810">
        <v>1013</v>
      </c>
      <c r="CZ31" s="1810">
        <v>308</v>
      </c>
      <c r="DA31" s="1810">
        <v>69</v>
      </c>
      <c r="DB31" s="1810">
        <v>31</v>
      </c>
      <c r="DC31" s="1809" t="s">
        <v>546</v>
      </c>
      <c r="DD31" s="1811"/>
      <c r="DE31" s="1826"/>
      <c r="DF31" s="1826"/>
    </row>
    <row r="32" spans="1:110" s="1172" customFormat="1" ht="14.25" customHeight="1">
      <c r="A32" s="1170"/>
      <c r="B32" s="1597"/>
      <c r="C32" s="1586" t="s">
        <v>536</v>
      </c>
      <c r="D32" s="1586"/>
      <c r="E32" s="1402">
        <f t="shared" si="2"/>
        <v>342327</v>
      </c>
      <c r="F32" s="1413">
        <f t="shared" si="0"/>
        <v>0</v>
      </c>
      <c r="G32" s="1413">
        <f t="shared" si="0"/>
        <v>80414</v>
      </c>
      <c r="H32" s="1413">
        <f t="shared" si="0"/>
        <v>201587</v>
      </c>
      <c r="I32" s="1413">
        <f t="shared" si="0"/>
        <v>49730</v>
      </c>
      <c r="J32" s="1413">
        <f t="shared" si="0"/>
        <v>8972</v>
      </c>
      <c r="K32" s="1413">
        <f t="shared" si="0"/>
        <v>1351</v>
      </c>
      <c r="L32" s="1413">
        <f t="shared" si="0"/>
        <v>260</v>
      </c>
      <c r="M32" s="1413">
        <f t="shared" si="0"/>
        <v>13</v>
      </c>
      <c r="N32" s="236"/>
      <c r="O32" s="1398"/>
      <c r="Q32" s="1412"/>
      <c r="R32" s="1412"/>
      <c r="S32" s="1786"/>
      <c r="T32" s="1786"/>
      <c r="U32" s="1786"/>
      <c r="V32" s="1786"/>
      <c r="W32" s="1414"/>
      <c r="X32" s="1414"/>
      <c r="AL32" s="1821"/>
      <c r="AM32" s="1812"/>
      <c r="AN32" s="1813">
        <v>3</v>
      </c>
      <c r="AO32" s="1813">
        <v>2014</v>
      </c>
      <c r="AP32" s="1813"/>
      <c r="AQ32" s="1814" t="s">
        <v>536</v>
      </c>
      <c r="AR32" s="1809">
        <f t="shared" ref="AR32:AR38" si="3">SUM(AS32:AZ32)</f>
        <v>342327</v>
      </c>
      <c r="AS32" s="1809">
        <v>0</v>
      </c>
      <c r="AT32" s="1809">
        <v>80414</v>
      </c>
      <c r="AU32" s="1809">
        <v>201587</v>
      </c>
      <c r="AV32" s="1809">
        <v>49730</v>
      </c>
      <c r="AW32" s="1809">
        <v>8972</v>
      </c>
      <c r="AX32" s="1809">
        <v>1351</v>
      </c>
      <c r="AY32" s="1809">
        <v>260</v>
      </c>
      <c r="AZ32" s="1809">
        <v>13</v>
      </c>
      <c r="BA32" s="1809">
        <v>434927</v>
      </c>
      <c r="BB32" s="1809">
        <v>0</v>
      </c>
      <c r="BC32" s="1809">
        <v>133723</v>
      </c>
      <c r="BD32" s="1809">
        <v>238335</v>
      </c>
      <c r="BE32" s="1809">
        <v>51344</v>
      </c>
      <c r="BF32" s="1809">
        <v>9342</v>
      </c>
      <c r="BG32" s="1809">
        <v>1812</v>
      </c>
      <c r="BH32" s="1809">
        <v>290</v>
      </c>
      <c r="BI32" s="1809">
        <v>81</v>
      </c>
      <c r="BJ32" s="1809">
        <v>394846</v>
      </c>
      <c r="BK32" s="1809">
        <v>0</v>
      </c>
      <c r="BL32" s="1809">
        <v>115016</v>
      </c>
      <c r="BM32" s="1809">
        <v>221054</v>
      </c>
      <c r="BN32" s="1809">
        <v>49202</v>
      </c>
      <c r="BO32" s="1809">
        <v>7684</v>
      </c>
      <c r="BP32" s="1809">
        <v>1581</v>
      </c>
      <c r="BQ32" s="1809">
        <v>250</v>
      </c>
      <c r="BR32" s="1809">
        <v>59</v>
      </c>
      <c r="BS32" s="1809">
        <v>513785</v>
      </c>
      <c r="BT32" s="1809">
        <v>0</v>
      </c>
      <c r="BU32" s="1809">
        <v>200289</v>
      </c>
      <c r="BV32" s="1809">
        <v>249659</v>
      </c>
      <c r="BW32" s="1809">
        <v>53649</v>
      </c>
      <c r="BX32" s="1809">
        <v>8170</v>
      </c>
      <c r="BY32" s="1809">
        <v>1759</v>
      </c>
      <c r="BZ32" s="1809">
        <v>209</v>
      </c>
      <c r="CA32" s="1809">
        <v>50</v>
      </c>
      <c r="CB32" s="1809">
        <v>513855</v>
      </c>
      <c r="CC32" s="1809">
        <v>0</v>
      </c>
      <c r="CD32" s="1809">
        <v>193886</v>
      </c>
      <c r="CE32" s="1809">
        <v>255834</v>
      </c>
      <c r="CF32" s="1809">
        <v>54951</v>
      </c>
      <c r="CG32" s="1809">
        <v>7621</v>
      </c>
      <c r="CH32" s="1809">
        <v>1352</v>
      </c>
      <c r="CI32" s="1809">
        <v>195</v>
      </c>
      <c r="CJ32" s="1809">
        <v>16</v>
      </c>
      <c r="CK32" s="1810">
        <v>541335</v>
      </c>
      <c r="CL32" s="1810">
        <v>0</v>
      </c>
      <c r="CM32" s="1810">
        <v>214080</v>
      </c>
      <c r="CN32" s="1810">
        <v>258896</v>
      </c>
      <c r="CO32" s="1810">
        <v>56479</v>
      </c>
      <c r="CP32" s="1810">
        <v>10205</v>
      </c>
      <c r="CQ32" s="1810">
        <v>1468</v>
      </c>
      <c r="CR32" s="1810">
        <v>183</v>
      </c>
      <c r="CS32" s="1810">
        <v>24</v>
      </c>
      <c r="CT32" s="1810">
        <v>585183</v>
      </c>
      <c r="CU32" s="1810">
        <v>0</v>
      </c>
      <c r="CV32" s="1810">
        <v>251022</v>
      </c>
      <c r="CW32" s="1810">
        <v>262247</v>
      </c>
      <c r="CX32" s="1810">
        <v>58233</v>
      </c>
      <c r="CY32" s="1810">
        <v>11634</v>
      </c>
      <c r="CZ32" s="1810">
        <v>1814</v>
      </c>
      <c r="DA32" s="1810">
        <v>197</v>
      </c>
      <c r="DB32" s="1810">
        <v>36</v>
      </c>
      <c r="DC32" s="1809" t="s">
        <v>547</v>
      </c>
      <c r="DD32" s="1811"/>
      <c r="DE32" s="1827"/>
      <c r="DF32" s="1827"/>
    </row>
    <row r="33" spans="1:110" s="1172" customFormat="1" ht="14.25" customHeight="1">
      <c r="A33" s="1170"/>
      <c r="B33" s="1597"/>
      <c r="C33" s="1586" t="s">
        <v>548</v>
      </c>
      <c r="D33" s="1586"/>
      <c r="E33" s="1402">
        <f t="shared" si="2"/>
        <v>430111</v>
      </c>
      <c r="F33" s="1413">
        <f t="shared" si="0"/>
        <v>0</v>
      </c>
      <c r="G33" s="1413">
        <f t="shared" si="0"/>
        <v>0</v>
      </c>
      <c r="H33" s="1413">
        <f t="shared" si="0"/>
        <v>179274</v>
      </c>
      <c r="I33" s="1413">
        <f>INDEX($AR$28:$DB$38,MATCH($C33,$AQ$28:$AQ$38,0),MATCH(I$28,$AR$28:$DB$28,0)+9*($AM$30-1))</f>
        <v>212247</v>
      </c>
      <c r="J33" s="1413">
        <f t="shared" si="0"/>
        <v>35034</v>
      </c>
      <c r="K33" s="1413">
        <f t="shared" si="0"/>
        <v>3072</v>
      </c>
      <c r="L33" s="1413">
        <f t="shared" si="0"/>
        <v>439</v>
      </c>
      <c r="M33" s="1413">
        <f t="shared" si="0"/>
        <v>45</v>
      </c>
      <c r="N33" s="236"/>
      <c r="O33" s="1398"/>
      <c r="Q33" s="1412"/>
      <c r="R33" s="1412"/>
      <c r="S33" s="1787"/>
      <c r="T33" s="1787"/>
      <c r="U33" s="1787"/>
      <c r="V33" s="1786"/>
      <c r="W33" s="1414"/>
      <c r="X33" s="1414"/>
      <c r="AL33" s="1821"/>
      <c r="AM33" s="1812"/>
      <c r="AN33" s="1813">
        <v>4</v>
      </c>
      <c r="AO33" s="1813">
        <v>2013</v>
      </c>
      <c r="AP33" s="1813"/>
      <c r="AQ33" s="1814" t="s">
        <v>548</v>
      </c>
      <c r="AR33" s="1809">
        <f t="shared" si="3"/>
        <v>430111</v>
      </c>
      <c r="AS33" s="1809">
        <v>0</v>
      </c>
      <c r="AT33" s="1809">
        <v>0</v>
      </c>
      <c r="AU33" s="1809">
        <v>179274</v>
      </c>
      <c r="AV33" s="1809">
        <v>212247</v>
      </c>
      <c r="AW33" s="1809">
        <v>35034</v>
      </c>
      <c r="AX33" s="1809">
        <v>3072</v>
      </c>
      <c r="AY33" s="1809">
        <v>439</v>
      </c>
      <c r="AZ33" s="1809">
        <v>45</v>
      </c>
      <c r="BA33" s="1809">
        <v>396264</v>
      </c>
      <c r="BB33" s="1809">
        <v>0</v>
      </c>
      <c r="BC33" s="1809">
        <v>0</v>
      </c>
      <c r="BD33" s="1809">
        <v>160959</v>
      </c>
      <c r="BE33" s="1809">
        <v>202223</v>
      </c>
      <c r="BF33" s="1809">
        <v>30416</v>
      </c>
      <c r="BG33" s="1809">
        <v>2348</v>
      </c>
      <c r="BH33" s="1809">
        <v>290</v>
      </c>
      <c r="BI33" s="1809">
        <v>28</v>
      </c>
      <c r="BJ33" s="1809">
        <v>374363</v>
      </c>
      <c r="BK33" s="1809">
        <v>0</v>
      </c>
      <c r="BL33" s="1809">
        <v>0</v>
      </c>
      <c r="BM33" s="1809">
        <v>150345</v>
      </c>
      <c r="BN33" s="1809">
        <v>194178</v>
      </c>
      <c r="BO33" s="1809">
        <v>27633</v>
      </c>
      <c r="BP33" s="1809">
        <v>1901</v>
      </c>
      <c r="BQ33" s="1809">
        <v>254</v>
      </c>
      <c r="BR33" s="1809">
        <v>52</v>
      </c>
      <c r="BS33" s="1809">
        <v>358018</v>
      </c>
      <c r="BT33" s="1809">
        <v>0</v>
      </c>
      <c r="BU33" s="1809">
        <v>0</v>
      </c>
      <c r="BV33" s="1809">
        <v>144925</v>
      </c>
      <c r="BW33" s="1809">
        <v>184357</v>
      </c>
      <c r="BX33" s="1809">
        <v>26495</v>
      </c>
      <c r="BY33" s="1809">
        <v>1969</v>
      </c>
      <c r="BZ33" s="1809">
        <v>234</v>
      </c>
      <c r="CA33" s="1809">
        <v>38</v>
      </c>
      <c r="CB33" s="1809">
        <v>360085</v>
      </c>
      <c r="CC33" s="1809">
        <v>0</v>
      </c>
      <c r="CD33" s="1809">
        <v>0</v>
      </c>
      <c r="CE33" s="1809">
        <v>142361</v>
      </c>
      <c r="CF33" s="1809">
        <v>189757</v>
      </c>
      <c r="CG33" s="1809">
        <v>25704</v>
      </c>
      <c r="CH33" s="1809">
        <v>2022</v>
      </c>
      <c r="CI33" s="1809">
        <v>209</v>
      </c>
      <c r="CJ33" s="1809">
        <v>32</v>
      </c>
      <c r="CK33" s="1810">
        <v>381707</v>
      </c>
      <c r="CL33" s="1810">
        <v>0</v>
      </c>
      <c r="CM33" s="1810">
        <v>0</v>
      </c>
      <c r="CN33" s="1810">
        <v>153432</v>
      </c>
      <c r="CO33" s="1810">
        <v>196768</v>
      </c>
      <c r="CP33" s="1810">
        <v>28910</v>
      </c>
      <c r="CQ33" s="1810">
        <v>2344</v>
      </c>
      <c r="CR33" s="1810">
        <v>218</v>
      </c>
      <c r="CS33" s="1810">
        <v>35</v>
      </c>
      <c r="CT33" s="1810">
        <v>369891</v>
      </c>
      <c r="CU33" s="1810">
        <v>0</v>
      </c>
      <c r="CV33" s="1810">
        <v>0</v>
      </c>
      <c r="CW33" s="1810">
        <v>156456</v>
      </c>
      <c r="CX33" s="1810">
        <v>180558</v>
      </c>
      <c r="CY33" s="1810">
        <v>29894</v>
      </c>
      <c r="CZ33" s="1810">
        <v>2715</v>
      </c>
      <c r="DA33" s="1810">
        <v>220</v>
      </c>
      <c r="DB33" s="1810">
        <v>48</v>
      </c>
      <c r="DC33" s="1809" t="s">
        <v>549</v>
      </c>
      <c r="DD33" s="1811"/>
      <c r="DE33" s="1827"/>
      <c r="DF33" s="1827"/>
    </row>
    <row r="34" spans="1:110" s="1172" customFormat="1" ht="14.25" customHeight="1">
      <c r="A34" s="1170"/>
      <c r="B34" s="1597"/>
      <c r="C34" s="1586" t="s">
        <v>550</v>
      </c>
      <c r="D34" s="1586"/>
      <c r="E34" s="1402">
        <f t="shared" si="2"/>
        <v>303882</v>
      </c>
      <c r="F34" s="1413">
        <f t="shared" si="0"/>
        <v>0</v>
      </c>
      <c r="G34" s="1413">
        <f t="shared" si="0"/>
        <v>0</v>
      </c>
      <c r="H34" s="1413">
        <f t="shared" si="0"/>
        <v>0</v>
      </c>
      <c r="I34" s="1413">
        <f t="shared" si="0"/>
        <v>172246</v>
      </c>
      <c r="J34" s="1413">
        <f t="shared" si="0"/>
        <v>122266</v>
      </c>
      <c r="K34" s="1413">
        <f t="shared" si="0"/>
        <v>8676</v>
      </c>
      <c r="L34" s="1413">
        <f t="shared" si="0"/>
        <v>584</v>
      </c>
      <c r="M34" s="1413">
        <f t="shared" si="0"/>
        <v>110</v>
      </c>
      <c r="N34" s="236"/>
      <c r="O34" s="1415"/>
      <c r="Q34" s="1412"/>
      <c r="R34" s="1412"/>
      <c r="S34" s="1786"/>
      <c r="T34" s="1786"/>
      <c r="U34" s="1786"/>
      <c r="V34" s="1786"/>
      <c r="W34" s="1414"/>
      <c r="X34" s="1414"/>
      <c r="AL34" s="1821"/>
      <c r="AM34" s="1812"/>
      <c r="AN34" s="1813">
        <v>5</v>
      </c>
      <c r="AO34" s="1813">
        <v>2012</v>
      </c>
      <c r="AP34" s="1813"/>
      <c r="AQ34" s="1814" t="s">
        <v>550</v>
      </c>
      <c r="AR34" s="1809">
        <f t="shared" si="3"/>
        <v>303882</v>
      </c>
      <c r="AS34" s="1809">
        <v>0</v>
      </c>
      <c r="AT34" s="1809">
        <v>0</v>
      </c>
      <c r="AU34" s="1809">
        <v>0</v>
      </c>
      <c r="AV34" s="1809">
        <v>172246</v>
      </c>
      <c r="AW34" s="1809">
        <v>122266</v>
      </c>
      <c r="AX34" s="1809">
        <v>8676</v>
      </c>
      <c r="AY34" s="1809">
        <v>584</v>
      </c>
      <c r="AZ34" s="1809">
        <v>110</v>
      </c>
      <c r="BA34" s="1809">
        <v>286618</v>
      </c>
      <c r="BB34" s="1809">
        <v>0</v>
      </c>
      <c r="BC34" s="1809">
        <v>0</v>
      </c>
      <c r="BD34" s="1809">
        <v>0</v>
      </c>
      <c r="BE34" s="1809">
        <v>160161</v>
      </c>
      <c r="BF34" s="1809">
        <v>117907</v>
      </c>
      <c r="BG34" s="1809">
        <v>7924</v>
      </c>
      <c r="BH34" s="1809">
        <v>520</v>
      </c>
      <c r="BI34" s="1809">
        <v>106</v>
      </c>
      <c r="BJ34" s="1809">
        <v>275462</v>
      </c>
      <c r="BK34" s="1809">
        <v>0</v>
      </c>
      <c r="BL34" s="1809">
        <v>0</v>
      </c>
      <c r="BM34" s="1809">
        <v>0</v>
      </c>
      <c r="BN34" s="1809">
        <v>151577</v>
      </c>
      <c r="BO34" s="1809">
        <v>114674</v>
      </c>
      <c r="BP34" s="1809">
        <v>8580</v>
      </c>
      <c r="BQ34" s="1809">
        <v>524</v>
      </c>
      <c r="BR34" s="1809">
        <v>107</v>
      </c>
      <c r="BS34" s="1809">
        <v>268541</v>
      </c>
      <c r="BT34" s="1809">
        <v>0</v>
      </c>
      <c r="BU34" s="1809">
        <v>0</v>
      </c>
      <c r="BV34" s="1809">
        <v>0</v>
      </c>
      <c r="BW34" s="1809">
        <v>147309</v>
      </c>
      <c r="BX34" s="1809">
        <v>112947</v>
      </c>
      <c r="BY34" s="1809">
        <v>7618</v>
      </c>
      <c r="BZ34" s="1809">
        <v>569</v>
      </c>
      <c r="CA34" s="1809">
        <v>98</v>
      </c>
      <c r="CB34" s="1809">
        <v>273272</v>
      </c>
      <c r="CC34" s="1809">
        <v>0</v>
      </c>
      <c r="CD34" s="1809">
        <v>0</v>
      </c>
      <c r="CE34" s="1809">
        <v>0</v>
      </c>
      <c r="CF34" s="1809">
        <v>147889</v>
      </c>
      <c r="CG34" s="1809">
        <v>116761</v>
      </c>
      <c r="CH34" s="1809">
        <v>8133</v>
      </c>
      <c r="CI34" s="1809">
        <v>395</v>
      </c>
      <c r="CJ34" s="1809">
        <v>94</v>
      </c>
      <c r="CK34" s="1810">
        <v>290371</v>
      </c>
      <c r="CL34" s="1810">
        <v>0</v>
      </c>
      <c r="CM34" s="1810">
        <v>0</v>
      </c>
      <c r="CN34" s="1810">
        <v>0</v>
      </c>
      <c r="CO34" s="1810">
        <v>157800</v>
      </c>
      <c r="CP34" s="1810">
        <v>121964</v>
      </c>
      <c r="CQ34" s="1810">
        <v>10107</v>
      </c>
      <c r="CR34" s="1810">
        <v>437</v>
      </c>
      <c r="CS34" s="1810">
        <v>63</v>
      </c>
      <c r="CT34" s="1810">
        <v>292243</v>
      </c>
      <c r="CU34" s="1810">
        <v>0</v>
      </c>
      <c r="CV34" s="1810">
        <v>0</v>
      </c>
      <c r="CW34" s="1810">
        <v>0</v>
      </c>
      <c r="CX34" s="1810">
        <v>161870</v>
      </c>
      <c r="CY34" s="1810">
        <v>119487</v>
      </c>
      <c r="CZ34" s="1810">
        <v>10397</v>
      </c>
      <c r="DA34" s="1810">
        <v>394</v>
      </c>
      <c r="DB34" s="1810">
        <v>95</v>
      </c>
      <c r="DC34" s="1809" t="s">
        <v>551</v>
      </c>
      <c r="DD34" s="1811"/>
      <c r="DE34" s="1827"/>
      <c r="DF34" s="1827"/>
    </row>
    <row r="35" spans="1:110" s="1172" customFormat="1" ht="14.25" customHeight="1">
      <c r="A35" s="1170"/>
      <c r="B35" s="1597"/>
      <c r="C35" s="1586" t="s">
        <v>552</v>
      </c>
      <c r="D35" s="1586"/>
      <c r="E35" s="1402">
        <f t="shared" si="2"/>
        <v>282191</v>
      </c>
      <c r="F35" s="1413">
        <f t="shared" si="0"/>
        <v>0</v>
      </c>
      <c r="G35" s="1413">
        <f t="shared" si="0"/>
        <v>0</v>
      </c>
      <c r="H35" s="1413">
        <f t="shared" si="0"/>
        <v>0</v>
      </c>
      <c r="I35" s="1413">
        <f t="shared" si="0"/>
        <v>0</v>
      </c>
      <c r="J35" s="1413">
        <f t="shared" si="0"/>
        <v>188869</v>
      </c>
      <c r="K35" s="1413">
        <f t="shared" si="0"/>
        <v>87870</v>
      </c>
      <c r="L35" s="1413">
        <f t="shared" si="0"/>
        <v>5064</v>
      </c>
      <c r="M35" s="1413">
        <f t="shared" si="0"/>
        <v>388</v>
      </c>
      <c r="N35" s="236"/>
      <c r="O35" s="1415"/>
      <c r="Q35" s="1412"/>
      <c r="R35" s="1412"/>
      <c r="S35" s="1786"/>
      <c r="T35" s="1786"/>
      <c r="U35" s="1786"/>
      <c r="V35" s="1786"/>
      <c r="W35" s="1414"/>
      <c r="X35" s="1414"/>
      <c r="AL35" s="1821"/>
      <c r="AM35" s="1812"/>
      <c r="AN35" s="1813">
        <v>6</v>
      </c>
      <c r="AO35" s="1813">
        <v>2011</v>
      </c>
      <c r="AP35" s="1813"/>
      <c r="AQ35" s="1814" t="s">
        <v>552</v>
      </c>
      <c r="AR35" s="1809">
        <f t="shared" si="3"/>
        <v>282191</v>
      </c>
      <c r="AS35" s="1809">
        <v>0</v>
      </c>
      <c r="AT35" s="1809">
        <v>0</v>
      </c>
      <c r="AU35" s="1809">
        <v>0</v>
      </c>
      <c r="AV35" s="1809">
        <v>0</v>
      </c>
      <c r="AW35" s="1809">
        <v>188869</v>
      </c>
      <c r="AX35" s="1809">
        <v>87870</v>
      </c>
      <c r="AY35" s="1809">
        <v>5064</v>
      </c>
      <c r="AZ35" s="1809">
        <v>388</v>
      </c>
      <c r="BA35" s="1809">
        <v>272248</v>
      </c>
      <c r="BB35" s="1809">
        <v>0</v>
      </c>
      <c r="BC35" s="1809">
        <v>0</v>
      </c>
      <c r="BD35" s="1809">
        <v>0</v>
      </c>
      <c r="BE35" s="1809">
        <v>0</v>
      </c>
      <c r="BF35" s="1809">
        <v>181684</v>
      </c>
      <c r="BG35" s="1809">
        <v>85639</v>
      </c>
      <c r="BH35" s="1809">
        <v>4572</v>
      </c>
      <c r="BI35" s="1809">
        <v>353</v>
      </c>
      <c r="BJ35" s="1809">
        <v>260623</v>
      </c>
      <c r="BK35" s="1809">
        <v>0</v>
      </c>
      <c r="BL35" s="1809">
        <v>0</v>
      </c>
      <c r="BM35" s="1809">
        <v>0</v>
      </c>
      <c r="BN35" s="1809">
        <v>0</v>
      </c>
      <c r="BO35" s="1809">
        <v>172203</v>
      </c>
      <c r="BP35" s="1809">
        <v>83600</v>
      </c>
      <c r="BQ35" s="1809">
        <v>4468</v>
      </c>
      <c r="BR35" s="1809">
        <v>352</v>
      </c>
      <c r="BS35" s="1809">
        <v>257462</v>
      </c>
      <c r="BT35" s="1809">
        <v>0</v>
      </c>
      <c r="BU35" s="1809">
        <v>0</v>
      </c>
      <c r="BV35" s="1809">
        <v>0</v>
      </c>
      <c r="BW35" s="1809">
        <v>0</v>
      </c>
      <c r="BX35" s="1809">
        <v>170203</v>
      </c>
      <c r="BY35" s="1809">
        <v>82647</v>
      </c>
      <c r="BZ35" s="1809">
        <v>4280</v>
      </c>
      <c r="CA35" s="1809">
        <v>332</v>
      </c>
      <c r="CB35" s="1809">
        <v>259037</v>
      </c>
      <c r="CC35" s="1809">
        <v>0</v>
      </c>
      <c r="CD35" s="1809">
        <v>0</v>
      </c>
      <c r="CE35" s="1809">
        <v>0</v>
      </c>
      <c r="CF35" s="1809">
        <v>0</v>
      </c>
      <c r="CG35" s="1809">
        <v>170549</v>
      </c>
      <c r="CH35" s="1809">
        <v>83920</v>
      </c>
      <c r="CI35" s="1809">
        <v>4244</v>
      </c>
      <c r="CJ35" s="1809">
        <v>324</v>
      </c>
      <c r="CK35" s="1810">
        <v>270125</v>
      </c>
      <c r="CL35" s="1810">
        <v>0</v>
      </c>
      <c r="CM35" s="1810">
        <v>0</v>
      </c>
      <c r="CN35" s="1810">
        <v>0</v>
      </c>
      <c r="CO35" s="1810">
        <v>0</v>
      </c>
      <c r="CP35" s="1810">
        <v>179123</v>
      </c>
      <c r="CQ35" s="1810">
        <v>86436</v>
      </c>
      <c r="CR35" s="1810">
        <v>4222</v>
      </c>
      <c r="CS35" s="1810">
        <v>344</v>
      </c>
      <c r="CT35" s="1810">
        <v>271543</v>
      </c>
      <c r="CU35" s="1810">
        <v>0</v>
      </c>
      <c r="CV35" s="1810">
        <v>0</v>
      </c>
      <c r="CW35" s="1810">
        <v>0</v>
      </c>
      <c r="CX35" s="1810">
        <v>0</v>
      </c>
      <c r="CY35" s="1810">
        <v>179139</v>
      </c>
      <c r="CZ35" s="1810">
        <v>87582</v>
      </c>
      <c r="DA35" s="1810">
        <v>4488</v>
      </c>
      <c r="DB35" s="1810">
        <v>334</v>
      </c>
      <c r="DC35" s="1809" t="s">
        <v>553</v>
      </c>
      <c r="DD35" s="1811"/>
      <c r="DE35" s="1827"/>
      <c r="DF35" s="1827"/>
    </row>
    <row r="36" spans="1:110" s="1172" customFormat="1" ht="14.25" customHeight="1">
      <c r="A36" s="1170"/>
      <c r="B36" s="1597"/>
      <c r="C36" s="1586" t="s">
        <v>554</v>
      </c>
      <c r="D36" s="1586"/>
      <c r="E36" s="1402">
        <f t="shared" si="2"/>
        <v>155880</v>
      </c>
      <c r="F36" s="1413">
        <f t="shared" si="0"/>
        <v>0</v>
      </c>
      <c r="G36" s="1413">
        <f t="shared" si="0"/>
        <v>0</v>
      </c>
      <c r="H36" s="1413">
        <f t="shared" si="0"/>
        <v>0</v>
      </c>
      <c r="I36" s="1413">
        <f t="shared" si="0"/>
        <v>0</v>
      </c>
      <c r="J36" s="1413">
        <f t="shared" si="0"/>
        <v>0</v>
      </c>
      <c r="K36" s="1413">
        <f t="shared" si="0"/>
        <v>117617</v>
      </c>
      <c r="L36" s="1413">
        <f t="shared" si="0"/>
        <v>33489</v>
      </c>
      <c r="M36" s="1413">
        <f t="shared" si="0"/>
        <v>4774</v>
      </c>
      <c r="N36" s="236"/>
      <c r="O36" s="1415"/>
      <c r="Q36" s="1412"/>
      <c r="R36" s="1412"/>
      <c r="S36" s="1786"/>
      <c r="T36" s="1786"/>
      <c r="U36" s="1786"/>
      <c r="V36" s="1786"/>
      <c r="W36" s="1414"/>
      <c r="X36" s="1414"/>
      <c r="AL36" s="1821"/>
      <c r="AM36" s="1812"/>
      <c r="AN36" s="1813">
        <v>7</v>
      </c>
      <c r="AO36" s="1813">
        <v>2010</v>
      </c>
      <c r="AP36" s="1813"/>
      <c r="AQ36" s="1814" t="s">
        <v>554</v>
      </c>
      <c r="AR36" s="1809">
        <f t="shared" si="3"/>
        <v>155880</v>
      </c>
      <c r="AS36" s="1809">
        <v>0</v>
      </c>
      <c r="AT36" s="1809">
        <v>0</v>
      </c>
      <c r="AU36" s="1809">
        <v>0</v>
      </c>
      <c r="AV36" s="1809">
        <v>0</v>
      </c>
      <c r="AW36" s="1809">
        <v>0</v>
      </c>
      <c r="AX36" s="1809">
        <v>117617</v>
      </c>
      <c r="AY36" s="1809">
        <v>33489</v>
      </c>
      <c r="AZ36" s="1809">
        <v>4774</v>
      </c>
      <c r="BA36" s="1809">
        <v>152155</v>
      </c>
      <c r="BB36" s="1809">
        <v>0</v>
      </c>
      <c r="BC36" s="1809">
        <v>0</v>
      </c>
      <c r="BD36" s="1809">
        <v>0</v>
      </c>
      <c r="BE36" s="1809">
        <v>0</v>
      </c>
      <c r="BF36" s="1809">
        <v>0</v>
      </c>
      <c r="BG36" s="1809">
        <v>113921</v>
      </c>
      <c r="BH36" s="1809">
        <v>33510</v>
      </c>
      <c r="BI36" s="1809">
        <v>4724</v>
      </c>
      <c r="BJ36" s="1809">
        <v>147728</v>
      </c>
      <c r="BK36" s="1809">
        <v>0</v>
      </c>
      <c r="BL36" s="1809">
        <v>0</v>
      </c>
      <c r="BM36" s="1809">
        <v>0</v>
      </c>
      <c r="BN36" s="1809">
        <v>0</v>
      </c>
      <c r="BO36" s="1809">
        <v>0</v>
      </c>
      <c r="BP36" s="1809">
        <v>109529</v>
      </c>
      <c r="BQ36" s="1809">
        <v>33382</v>
      </c>
      <c r="BR36" s="1809">
        <v>4817</v>
      </c>
      <c r="BS36" s="1809">
        <v>146669</v>
      </c>
      <c r="BT36" s="1809">
        <v>0</v>
      </c>
      <c r="BU36" s="1809">
        <v>0</v>
      </c>
      <c r="BV36" s="1809">
        <v>0</v>
      </c>
      <c r="BW36" s="1809">
        <v>0</v>
      </c>
      <c r="BX36" s="1809">
        <v>0</v>
      </c>
      <c r="BY36" s="1809">
        <v>108958</v>
      </c>
      <c r="BZ36" s="1809">
        <v>32887</v>
      </c>
      <c r="CA36" s="1809">
        <v>4824</v>
      </c>
      <c r="CB36" s="1809">
        <v>149231</v>
      </c>
      <c r="CC36" s="1809">
        <v>0</v>
      </c>
      <c r="CD36" s="1809">
        <v>0</v>
      </c>
      <c r="CE36" s="1809">
        <v>0</v>
      </c>
      <c r="CF36" s="1809">
        <v>0</v>
      </c>
      <c r="CG36" s="1809">
        <v>0</v>
      </c>
      <c r="CH36" s="1809">
        <v>112463</v>
      </c>
      <c r="CI36" s="1809">
        <v>32063</v>
      </c>
      <c r="CJ36" s="1809">
        <v>4705</v>
      </c>
      <c r="CK36" s="1810">
        <v>155939</v>
      </c>
      <c r="CL36" s="1810">
        <v>0</v>
      </c>
      <c r="CM36" s="1810">
        <v>0</v>
      </c>
      <c r="CN36" s="1810">
        <v>0</v>
      </c>
      <c r="CO36" s="1810">
        <v>0</v>
      </c>
      <c r="CP36" s="1810">
        <v>0</v>
      </c>
      <c r="CQ36" s="1810">
        <v>117577</v>
      </c>
      <c r="CR36" s="1810">
        <v>33427</v>
      </c>
      <c r="CS36" s="1810">
        <v>4935</v>
      </c>
      <c r="CT36" s="1810">
        <v>156893</v>
      </c>
      <c r="CU36" s="1810">
        <v>0</v>
      </c>
      <c r="CV36" s="1810">
        <v>0</v>
      </c>
      <c r="CW36" s="1810">
        <v>0</v>
      </c>
      <c r="CX36" s="1810">
        <v>0</v>
      </c>
      <c r="CY36" s="1810">
        <v>0</v>
      </c>
      <c r="CZ36" s="1810">
        <v>119102</v>
      </c>
      <c r="DA36" s="1810">
        <v>33374</v>
      </c>
      <c r="DB36" s="1810">
        <v>4417</v>
      </c>
      <c r="DC36" s="1809" t="s">
        <v>555</v>
      </c>
      <c r="DD36" s="1811"/>
      <c r="DE36" s="1827"/>
      <c r="DF36" s="1827"/>
    </row>
    <row r="37" spans="1:110" s="1172" customFormat="1" ht="14.25" customHeight="1">
      <c r="A37" s="1170"/>
      <c r="B37" s="1597"/>
      <c r="C37" s="1586" t="s">
        <v>556</v>
      </c>
      <c r="D37" s="1586"/>
      <c r="E37" s="1402">
        <f t="shared" si="2"/>
        <v>50132</v>
      </c>
      <c r="F37" s="1413">
        <f t="shared" si="0"/>
        <v>0</v>
      </c>
      <c r="G37" s="1413">
        <f t="shared" si="0"/>
        <v>0</v>
      </c>
      <c r="H37" s="1413">
        <f t="shared" si="0"/>
        <v>0</v>
      </c>
      <c r="I37" s="1413">
        <f t="shared" si="0"/>
        <v>0</v>
      </c>
      <c r="J37" s="1413">
        <f t="shared" si="0"/>
        <v>0</v>
      </c>
      <c r="K37" s="1413">
        <f t="shared" si="0"/>
        <v>0</v>
      </c>
      <c r="L37" s="1413">
        <f t="shared" si="0"/>
        <v>39051</v>
      </c>
      <c r="M37" s="1413">
        <f t="shared" si="0"/>
        <v>11081</v>
      </c>
      <c r="N37" s="236"/>
      <c r="O37" s="1415"/>
      <c r="Q37" s="1412"/>
      <c r="R37" s="1412"/>
      <c r="S37" s="1786"/>
      <c r="T37" s="1786"/>
      <c r="U37" s="1786"/>
      <c r="V37" s="1786"/>
      <c r="W37" s="1414"/>
      <c r="X37" s="1414"/>
      <c r="AL37" s="1821"/>
      <c r="AM37" s="1812"/>
      <c r="AN37" s="1813"/>
      <c r="AO37" s="1813"/>
      <c r="AP37" s="1813"/>
      <c r="AQ37" s="1814" t="s">
        <v>556</v>
      </c>
      <c r="AR37" s="1809">
        <f>SUM(AS37:AZ37)</f>
        <v>50132</v>
      </c>
      <c r="AS37" s="1809">
        <v>0</v>
      </c>
      <c r="AT37" s="1809">
        <v>0</v>
      </c>
      <c r="AU37" s="1809">
        <v>0</v>
      </c>
      <c r="AV37" s="1809">
        <v>0</v>
      </c>
      <c r="AW37" s="1809">
        <v>0</v>
      </c>
      <c r="AX37" s="1809">
        <v>0</v>
      </c>
      <c r="AY37" s="1809">
        <v>39051</v>
      </c>
      <c r="AZ37" s="1809">
        <v>11081</v>
      </c>
      <c r="BA37" s="1809">
        <v>47598</v>
      </c>
      <c r="BB37" s="1809">
        <v>0</v>
      </c>
      <c r="BC37" s="1809">
        <v>0</v>
      </c>
      <c r="BD37" s="1809">
        <v>0</v>
      </c>
      <c r="BE37" s="1809">
        <v>0</v>
      </c>
      <c r="BF37" s="1809">
        <v>0</v>
      </c>
      <c r="BG37" s="1809">
        <v>0</v>
      </c>
      <c r="BH37" s="1809">
        <v>37005</v>
      </c>
      <c r="BI37" s="1809">
        <v>10593</v>
      </c>
      <c r="BJ37" s="1809">
        <v>45110</v>
      </c>
      <c r="BK37" s="1809">
        <v>0</v>
      </c>
      <c r="BL37" s="1809">
        <v>0</v>
      </c>
      <c r="BM37" s="1809">
        <v>0</v>
      </c>
      <c r="BN37" s="1809">
        <v>0</v>
      </c>
      <c r="BO37" s="1809">
        <v>0</v>
      </c>
      <c r="BP37" s="1809">
        <v>0</v>
      </c>
      <c r="BQ37" s="1809">
        <v>35022</v>
      </c>
      <c r="BR37" s="1809">
        <v>10088</v>
      </c>
      <c r="BS37" s="1809">
        <v>44890</v>
      </c>
      <c r="BT37" s="1809">
        <v>0</v>
      </c>
      <c r="BU37" s="1809">
        <v>0</v>
      </c>
      <c r="BV37" s="1809">
        <v>0</v>
      </c>
      <c r="BW37" s="1809">
        <v>0</v>
      </c>
      <c r="BX37" s="1809">
        <v>0</v>
      </c>
      <c r="BY37" s="1809">
        <v>0</v>
      </c>
      <c r="BZ37" s="1809">
        <v>35386</v>
      </c>
      <c r="CA37" s="1809">
        <v>9504</v>
      </c>
      <c r="CB37" s="1809">
        <v>45270</v>
      </c>
      <c r="CC37" s="1809">
        <v>0</v>
      </c>
      <c r="CD37" s="1809">
        <v>0</v>
      </c>
      <c r="CE37" s="1809">
        <v>0</v>
      </c>
      <c r="CF37" s="1809">
        <v>0</v>
      </c>
      <c r="CG37" s="1809">
        <v>0</v>
      </c>
      <c r="CH37" s="1809">
        <v>0</v>
      </c>
      <c r="CI37" s="1809">
        <v>35682</v>
      </c>
      <c r="CJ37" s="1809">
        <v>9588</v>
      </c>
      <c r="CK37" s="1810">
        <v>46762</v>
      </c>
      <c r="CL37" s="1810">
        <v>0</v>
      </c>
      <c r="CM37" s="1810">
        <v>0</v>
      </c>
      <c r="CN37" s="1810">
        <v>0</v>
      </c>
      <c r="CO37" s="1810">
        <v>0</v>
      </c>
      <c r="CP37" s="1810">
        <v>0</v>
      </c>
      <c r="CQ37" s="1810">
        <v>0</v>
      </c>
      <c r="CR37" s="1810">
        <v>36713</v>
      </c>
      <c r="CS37" s="1810">
        <v>10049</v>
      </c>
      <c r="CT37" s="1810">
        <v>48652</v>
      </c>
      <c r="CU37" s="1810">
        <v>0</v>
      </c>
      <c r="CV37" s="1810">
        <v>0</v>
      </c>
      <c r="CW37" s="1810">
        <v>0</v>
      </c>
      <c r="CX37" s="1810">
        <v>0</v>
      </c>
      <c r="CY37" s="1810">
        <v>0</v>
      </c>
      <c r="CZ37" s="1810">
        <v>0</v>
      </c>
      <c r="DA37" s="1810">
        <v>38287</v>
      </c>
      <c r="DB37" s="1810">
        <v>10365</v>
      </c>
      <c r="DC37" s="1809" t="s">
        <v>557</v>
      </c>
      <c r="DD37" s="1811"/>
      <c r="DE37" s="1827"/>
      <c r="DF37" s="1827"/>
    </row>
    <row r="38" spans="1:110" s="1172" customFormat="1" ht="14.25" customHeight="1">
      <c r="A38" s="1170"/>
      <c r="B38" s="1597"/>
      <c r="C38" s="1586" t="s">
        <v>542</v>
      </c>
      <c r="D38" s="1586"/>
      <c r="E38" s="1402">
        <f t="shared" si="2"/>
        <v>24990</v>
      </c>
      <c r="F38" s="1413">
        <f t="shared" si="0"/>
        <v>0</v>
      </c>
      <c r="G38" s="1413">
        <f t="shared" si="0"/>
        <v>0</v>
      </c>
      <c r="H38" s="1413">
        <f t="shared" si="0"/>
        <v>0</v>
      </c>
      <c r="I38" s="1413">
        <f t="shared" si="0"/>
        <v>0</v>
      </c>
      <c r="J38" s="1413">
        <f t="shared" si="0"/>
        <v>0</v>
      </c>
      <c r="K38" s="1413">
        <f t="shared" si="0"/>
        <v>0</v>
      </c>
      <c r="L38" s="1413">
        <f t="shared" si="0"/>
        <v>0</v>
      </c>
      <c r="M38" s="1413">
        <f t="shared" si="0"/>
        <v>24990</v>
      </c>
      <c r="N38" s="236"/>
      <c r="O38" s="1415"/>
      <c r="Q38" s="1412"/>
      <c r="R38" s="1412"/>
      <c r="S38" s="1786"/>
      <c r="T38" s="1786"/>
      <c r="U38" s="1786"/>
      <c r="V38" s="1786"/>
      <c r="W38" s="1414"/>
      <c r="X38" s="1414"/>
      <c r="AL38" s="1821"/>
      <c r="AM38" s="1813"/>
      <c r="AN38" s="1813"/>
      <c r="AO38" s="1812"/>
      <c r="AP38" s="1812"/>
      <c r="AQ38" s="1814" t="s">
        <v>542</v>
      </c>
      <c r="AR38" s="1809">
        <f>SUM(AS38:AZ38)</f>
        <v>24990</v>
      </c>
      <c r="AS38" s="1809">
        <v>0</v>
      </c>
      <c r="AT38" s="1809">
        <v>0</v>
      </c>
      <c r="AU38" s="1809">
        <v>0</v>
      </c>
      <c r="AV38" s="1809">
        <v>0</v>
      </c>
      <c r="AW38" s="1809">
        <v>0</v>
      </c>
      <c r="AX38" s="1809">
        <v>0</v>
      </c>
      <c r="AY38" s="1809">
        <v>0</v>
      </c>
      <c r="AZ38" s="1809">
        <v>24990</v>
      </c>
      <c r="BA38" s="1809">
        <v>23662</v>
      </c>
      <c r="BB38" s="1809">
        <v>0</v>
      </c>
      <c r="BC38" s="1809">
        <v>0</v>
      </c>
      <c r="BD38" s="1809">
        <v>0</v>
      </c>
      <c r="BE38" s="1809">
        <v>0</v>
      </c>
      <c r="BF38" s="1809">
        <v>0</v>
      </c>
      <c r="BG38" s="1809">
        <v>0</v>
      </c>
      <c r="BH38" s="1809">
        <v>0</v>
      </c>
      <c r="BI38" s="1809">
        <v>23662</v>
      </c>
      <c r="BJ38" s="1809">
        <v>22841</v>
      </c>
      <c r="BK38" s="1809">
        <v>0</v>
      </c>
      <c r="BL38" s="1809">
        <v>0</v>
      </c>
      <c r="BM38" s="1809">
        <v>0</v>
      </c>
      <c r="BN38" s="1809">
        <v>0</v>
      </c>
      <c r="BO38" s="1809">
        <v>0</v>
      </c>
      <c r="BP38" s="1809">
        <v>0</v>
      </c>
      <c r="BQ38" s="1809">
        <v>0</v>
      </c>
      <c r="BR38" s="1809">
        <v>22841</v>
      </c>
      <c r="BS38" s="1809">
        <v>23606</v>
      </c>
      <c r="BT38" s="1809">
        <v>0</v>
      </c>
      <c r="BU38" s="1809">
        <v>0</v>
      </c>
      <c r="BV38" s="1809">
        <v>0</v>
      </c>
      <c r="BW38" s="1809">
        <v>0</v>
      </c>
      <c r="BX38" s="1809">
        <v>0</v>
      </c>
      <c r="BY38" s="1809">
        <v>0</v>
      </c>
      <c r="BZ38" s="1809">
        <v>0</v>
      </c>
      <c r="CA38" s="1809">
        <v>23606</v>
      </c>
      <c r="CB38" s="1809">
        <v>24377</v>
      </c>
      <c r="CC38" s="1809">
        <v>0</v>
      </c>
      <c r="CD38" s="1809">
        <v>0</v>
      </c>
      <c r="CE38" s="1809">
        <v>0</v>
      </c>
      <c r="CF38" s="1809">
        <v>0</v>
      </c>
      <c r="CG38" s="1809">
        <v>0</v>
      </c>
      <c r="CH38" s="1809">
        <v>0</v>
      </c>
      <c r="CI38" s="1809">
        <v>0</v>
      </c>
      <c r="CJ38" s="1809">
        <v>24377</v>
      </c>
      <c r="CK38" s="1810">
        <v>25397</v>
      </c>
      <c r="CL38" s="1810">
        <v>0</v>
      </c>
      <c r="CM38" s="1810">
        <v>0</v>
      </c>
      <c r="CN38" s="1810">
        <v>0</v>
      </c>
      <c r="CO38" s="1810">
        <v>0</v>
      </c>
      <c r="CP38" s="1810">
        <v>0</v>
      </c>
      <c r="CQ38" s="1810">
        <v>0</v>
      </c>
      <c r="CR38" s="1810">
        <v>0</v>
      </c>
      <c r="CS38" s="1810">
        <v>25397</v>
      </c>
      <c r="CT38" s="1810">
        <v>25577</v>
      </c>
      <c r="CU38" s="1810">
        <v>0</v>
      </c>
      <c r="CV38" s="1810">
        <v>0</v>
      </c>
      <c r="CW38" s="1810">
        <v>0</v>
      </c>
      <c r="CX38" s="1810">
        <v>0</v>
      </c>
      <c r="CY38" s="1810">
        <v>0</v>
      </c>
      <c r="CZ38" s="1810">
        <v>0</v>
      </c>
      <c r="DA38" s="1810">
        <v>0</v>
      </c>
      <c r="DB38" s="1810">
        <v>25577</v>
      </c>
      <c r="DC38" s="1809" t="s">
        <v>558</v>
      </c>
      <c r="DD38" s="1811"/>
      <c r="DE38" s="1827"/>
      <c r="DF38" s="1827"/>
    </row>
    <row r="39" spans="1:110" s="1172" customFormat="1" ht="6.75" customHeight="1">
      <c r="A39" s="1170"/>
      <c r="B39" s="1597"/>
      <c r="C39" s="201"/>
      <c r="E39" s="1416"/>
      <c r="F39" s="1416"/>
      <c r="G39" s="1416"/>
      <c r="H39" s="1417"/>
      <c r="I39" s="1416"/>
      <c r="J39" s="1418"/>
      <c r="K39" s="1418"/>
      <c r="L39" s="1418"/>
      <c r="M39" s="1418"/>
      <c r="N39" s="236"/>
      <c r="O39" s="1415"/>
      <c r="Q39" s="1412"/>
      <c r="R39" s="1412"/>
      <c r="S39" s="1786"/>
      <c r="T39" s="1786"/>
      <c r="U39" s="1786"/>
      <c r="V39" s="1786"/>
      <c r="W39" s="1414"/>
      <c r="X39" s="1414"/>
      <c r="AL39" s="1821"/>
      <c r="AM39" s="1821"/>
      <c r="AN39" s="1815"/>
      <c r="AO39" s="1815"/>
      <c r="AP39" s="1815"/>
      <c r="AQ39" s="1815"/>
      <c r="AR39" s="1815"/>
      <c r="AS39" s="1815"/>
      <c r="AT39" s="1815"/>
      <c r="AU39" s="1815"/>
      <c r="AV39" s="1815"/>
      <c r="AW39" s="1815"/>
      <c r="AX39" s="1815"/>
      <c r="AY39" s="1815"/>
      <c r="AZ39" s="1815"/>
      <c r="BA39" s="1815"/>
      <c r="BB39" s="1815"/>
      <c r="BC39" s="1815"/>
      <c r="BD39" s="1815"/>
      <c r="BE39" s="1815"/>
      <c r="BF39" s="1815"/>
      <c r="BG39" s="1815"/>
      <c r="BH39" s="1815"/>
      <c r="BI39" s="1815"/>
      <c r="BJ39" s="1815"/>
      <c r="BK39" s="1815"/>
      <c r="BL39" s="1815"/>
      <c r="BM39" s="1815"/>
      <c r="BN39" s="1815"/>
      <c r="BO39" s="1815"/>
      <c r="BP39" s="1815"/>
      <c r="BQ39" s="1815"/>
      <c r="BR39" s="1815"/>
      <c r="BS39" s="1815"/>
      <c r="BT39" s="1815"/>
      <c r="BU39" s="1815"/>
      <c r="BV39" s="1815"/>
      <c r="BW39" s="1815"/>
      <c r="BX39" s="1815"/>
      <c r="BY39" s="1815"/>
      <c r="BZ39" s="1815"/>
      <c r="CA39" s="1815"/>
      <c r="CB39" s="1815"/>
      <c r="CC39" s="1815"/>
      <c r="CD39" s="1815"/>
      <c r="CE39" s="1815"/>
      <c r="CF39" s="1815"/>
      <c r="CG39" s="1815"/>
      <c r="CH39" s="1815"/>
      <c r="CI39" s="1815"/>
      <c r="CJ39" s="1815"/>
      <c r="CK39" s="1815"/>
      <c r="CL39" s="1815"/>
      <c r="CM39" s="1815"/>
      <c r="CN39" s="1815"/>
      <c r="CO39" s="1815"/>
      <c r="CP39" s="1815"/>
      <c r="CQ39" s="1815"/>
      <c r="CR39" s="1815"/>
      <c r="CS39" s="1815"/>
      <c r="CT39" s="1815"/>
      <c r="CU39" s="1815"/>
      <c r="CV39" s="1815"/>
      <c r="CW39" s="1815"/>
      <c r="CX39" s="1815"/>
      <c r="CY39" s="1815"/>
      <c r="CZ39" s="1815"/>
      <c r="DA39" s="1815"/>
      <c r="DB39" s="1815"/>
      <c r="DC39" s="1815"/>
      <c r="DD39" s="1815"/>
      <c r="DE39" s="1827"/>
      <c r="DF39" s="1827"/>
    </row>
    <row r="40" spans="1:110" s="1172" customFormat="1" ht="13.5" customHeight="1">
      <c r="A40" s="1170"/>
      <c r="B40" s="1597"/>
      <c r="C40" s="1400" t="s">
        <v>559</v>
      </c>
      <c r="D40" s="1401"/>
      <c r="E40" s="1419">
        <f>+E30/$E$30*100</f>
        <v>100</v>
      </c>
      <c r="F40" s="1420">
        <f>+F30/$E30*100</f>
        <v>5.6583472471557164</v>
      </c>
      <c r="G40" s="1419">
        <f t="shared" ref="G40:M40" si="4">+G30/$E30*100</f>
        <v>8.4303894426571269</v>
      </c>
      <c r="H40" s="1419">
        <f t="shared" si="4"/>
        <v>29.712576359754756</v>
      </c>
      <c r="I40" s="1419">
        <f t="shared" si="4"/>
        <v>22.243201773702122</v>
      </c>
      <c r="J40" s="1419">
        <f t="shared" si="4"/>
        <v>17.426058841477808</v>
      </c>
      <c r="K40" s="1419">
        <f t="shared" si="4"/>
        <v>10.664549462239483</v>
      </c>
      <c r="L40" s="1419">
        <f t="shared" si="4"/>
        <v>3.8479525390637357</v>
      </c>
      <c r="M40" s="1419">
        <f t="shared" si="4"/>
        <v>2.0169243339492562</v>
      </c>
      <c r="N40" s="236"/>
      <c r="O40" s="1415"/>
      <c r="Q40" s="1412"/>
      <c r="R40" s="1412"/>
      <c r="S40" s="1786"/>
      <c r="T40" s="1786"/>
      <c r="U40" s="1786"/>
      <c r="V40" s="1786"/>
      <c r="W40" s="1414"/>
      <c r="X40" s="1414"/>
      <c r="AL40" s="1821"/>
      <c r="AM40" s="1821"/>
      <c r="AN40" s="1815"/>
      <c r="AO40" s="1815"/>
      <c r="AP40" s="1815"/>
      <c r="AQ40" s="1815"/>
      <c r="AR40" s="1815"/>
      <c r="AS40" s="1815"/>
      <c r="AT40" s="1815"/>
      <c r="AU40" s="1815"/>
      <c r="AV40" s="1815"/>
      <c r="AW40" s="1815"/>
      <c r="AX40" s="1815"/>
      <c r="AY40" s="1815"/>
      <c r="AZ40" s="1815"/>
      <c r="BA40" s="1815"/>
      <c r="BB40" s="1815"/>
      <c r="BC40" s="1815"/>
      <c r="BD40" s="1815"/>
      <c r="BE40" s="1815"/>
      <c r="BF40" s="1815"/>
      <c r="BG40" s="1815"/>
      <c r="BH40" s="1815"/>
      <c r="BI40" s="1815"/>
      <c r="BJ40" s="1815"/>
      <c r="BK40" s="1815"/>
      <c r="BL40" s="1815"/>
      <c r="BM40" s="1815"/>
      <c r="BN40" s="1815"/>
      <c r="BO40" s="1815"/>
      <c r="BP40" s="1815"/>
      <c r="BQ40" s="1815"/>
      <c r="BR40" s="1815"/>
      <c r="BS40" s="1815"/>
      <c r="BT40" s="1815"/>
      <c r="BU40" s="1815"/>
      <c r="BV40" s="1815"/>
      <c r="BW40" s="1815"/>
      <c r="BX40" s="1815"/>
      <c r="BY40" s="1815"/>
      <c r="BZ40" s="1815"/>
      <c r="CA40" s="1815"/>
      <c r="CB40" s="1815"/>
      <c r="CC40" s="1815"/>
      <c r="CD40" s="1815"/>
      <c r="CE40" s="1815"/>
      <c r="CF40" s="1815"/>
      <c r="CG40" s="1815"/>
      <c r="CH40" s="1815"/>
      <c r="CI40" s="1815"/>
      <c r="CJ40" s="1815"/>
      <c r="CK40" s="1815"/>
      <c r="CL40" s="1815"/>
      <c r="CM40" s="1815"/>
      <c r="CN40" s="1815"/>
      <c r="CO40" s="1815"/>
      <c r="CP40" s="1815"/>
      <c r="CQ40" s="1815"/>
      <c r="CR40" s="1815"/>
      <c r="CS40" s="1815"/>
      <c r="CT40" s="1815"/>
      <c r="CU40" s="1815"/>
      <c r="CV40" s="1815"/>
      <c r="CW40" s="1815"/>
      <c r="CX40" s="1815"/>
      <c r="CY40" s="1815"/>
      <c r="CZ40" s="1815"/>
      <c r="DA40" s="1815"/>
      <c r="DB40" s="1815"/>
      <c r="DC40" s="1815"/>
      <c r="DD40" s="1815"/>
      <c r="DE40" s="1827"/>
      <c r="DF40" s="1827"/>
    </row>
    <row r="41" spans="1:110" s="1172" customFormat="1" ht="14.25" customHeight="1">
      <c r="A41" s="1170"/>
      <c r="B41" s="1597"/>
      <c r="C41" s="1586" t="s">
        <v>545</v>
      </c>
      <c r="D41" s="1586"/>
      <c r="E41" s="1420">
        <f>+E31/$E$30*100</f>
        <v>22.648085488860588</v>
      </c>
      <c r="F41" s="1421">
        <f>+F31/$E$30*100</f>
        <v>5.6583472471557164</v>
      </c>
      <c r="G41" s="1421">
        <f t="shared" ref="E41:M48" si="5">+G31/$E$30*100</f>
        <v>4.5171299389608599</v>
      </c>
      <c r="H41" s="1421">
        <f t="shared" si="5"/>
        <v>11.178391667571004</v>
      </c>
      <c r="I41" s="1421">
        <f t="shared" si="5"/>
        <v>1.1122136189839851</v>
      </c>
      <c r="J41" s="1421">
        <f t="shared" si="5"/>
        <v>0.14350986490412479</v>
      </c>
      <c r="K41" s="1421">
        <f t="shared" si="5"/>
        <v>2.7300452428353345E-2</v>
      </c>
      <c r="L41" s="1421">
        <f t="shared" si="5"/>
        <v>9.002822993307253E-3</v>
      </c>
      <c r="M41" s="1421">
        <f t="shared" si="5"/>
        <v>2.1898758632368995E-3</v>
      </c>
      <c r="N41" s="236"/>
      <c r="O41" s="1415"/>
      <c r="P41" s="1422"/>
      <c r="Q41" s="1788"/>
      <c r="R41" s="1411"/>
      <c r="S41" s="1789"/>
      <c r="T41" s="1790"/>
      <c r="U41" s="1790"/>
      <c r="V41" s="1790"/>
      <c r="W41" s="1424"/>
      <c r="X41" s="1424"/>
      <c r="Y41" s="1425"/>
      <c r="Z41" s="1425"/>
      <c r="AA41" s="1425"/>
      <c r="AB41" s="1425"/>
      <c r="AC41" s="1425"/>
      <c r="AL41" s="1821"/>
      <c r="AM41" s="1821"/>
      <c r="AN41" s="1827"/>
      <c r="AO41" s="1827"/>
      <c r="AP41" s="1827"/>
      <c r="AQ41" s="1827"/>
      <c r="AR41" s="1827"/>
      <c r="AS41" s="1827"/>
      <c r="AT41" s="1827"/>
      <c r="AU41" s="1827"/>
      <c r="AV41" s="1827"/>
      <c r="AW41" s="1827"/>
      <c r="AX41" s="1827"/>
      <c r="AY41" s="1827"/>
      <c r="AZ41" s="1827"/>
      <c r="BA41" s="1827"/>
      <c r="BB41" s="1827"/>
      <c r="BC41" s="1827"/>
      <c r="BD41" s="1827"/>
      <c r="BE41" s="1827"/>
      <c r="BF41" s="1827"/>
      <c r="BG41" s="1827"/>
      <c r="BH41" s="1827"/>
      <c r="BI41" s="1827"/>
      <c r="BJ41" s="1827"/>
      <c r="BK41" s="1827"/>
      <c r="BL41" s="1827"/>
      <c r="BM41" s="1827"/>
      <c r="BN41" s="1827"/>
      <c r="BO41" s="1827"/>
      <c r="BP41" s="1827"/>
      <c r="BQ41" s="1827"/>
      <c r="BR41" s="1827"/>
      <c r="BS41" s="1827"/>
      <c r="BT41" s="1827"/>
      <c r="BU41" s="1827"/>
      <c r="BV41" s="1827"/>
      <c r="BW41" s="1827"/>
      <c r="BX41" s="1827"/>
      <c r="BY41" s="1827"/>
      <c r="BZ41" s="1827"/>
      <c r="CA41" s="1827"/>
      <c r="CB41" s="1827"/>
      <c r="CC41" s="1827"/>
      <c r="CD41" s="1827"/>
      <c r="CE41" s="1827"/>
      <c r="CF41" s="1827"/>
      <c r="CG41" s="1827"/>
      <c r="CH41" s="1827"/>
      <c r="CI41" s="1827"/>
      <c r="CJ41" s="1827"/>
      <c r="CK41" s="1827"/>
      <c r="CL41" s="1827"/>
      <c r="CM41" s="1827"/>
      <c r="CN41" s="1827"/>
      <c r="CO41" s="1827"/>
      <c r="CP41" s="1827"/>
      <c r="CQ41" s="1827"/>
      <c r="CR41" s="1827"/>
      <c r="CS41" s="1827"/>
      <c r="CT41" s="1827"/>
      <c r="CU41" s="1827"/>
      <c r="CV41" s="1827"/>
      <c r="CW41" s="1827"/>
      <c r="CX41" s="1827"/>
      <c r="CY41" s="1827"/>
      <c r="CZ41" s="1827"/>
      <c r="DA41" s="1827"/>
      <c r="DB41" s="1827"/>
      <c r="DC41" s="1827"/>
      <c r="DD41" s="1827"/>
      <c r="DE41" s="1827"/>
      <c r="DF41" s="1827"/>
    </row>
    <row r="42" spans="1:110" s="1172" customFormat="1" ht="14.25" customHeight="1">
      <c r="A42" s="1170"/>
      <c r="B42" s="1597"/>
      <c r="C42" s="1586" t="s">
        <v>536</v>
      </c>
      <c r="D42" s="1586"/>
      <c r="E42" s="1419">
        <f t="shared" si="5"/>
        <v>16.658969658539956</v>
      </c>
      <c r="F42" s="1421">
        <f t="shared" si="5"/>
        <v>0</v>
      </c>
      <c r="G42" s="1421">
        <f>+G32/$E$30*100</f>
        <v>3.913259503696267</v>
      </c>
      <c r="H42" s="1421">
        <f>+H32/$E$30*100</f>
        <v>9.8100112364963739</v>
      </c>
      <c r="I42" s="1421">
        <f t="shared" si="5"/>
        <v>2.4200561484171335</v>
      </c>
      <c r="J42" s="1421">
        <f t="shared" si="5"/>
        <v>0.43661258322136576</v>
      </c>
      <c r="K42" s="1421">
        <f t="shared" si="5"/>
        <v>6.5744939805178912E-2</v>
      </c>
      <c r="L42" s="1421">
        <f t="shared" si="5"/>
        <v>1.2652616098702085E-2</v>
      </c>
      <c r="M42" s="1421">
        <f t="shared" si="5"/>
        <v>6.3263080493510427E-4</v>
      </c>
      <c r="N42" s="236"/>
      <c r="O42" s="1415"/>
      <c r="P42" s="1422"/>
      <c r="Q42" s="1788"/>
      <c r="R42" s="1411"/>
      <c r="S42" s="1789"/>
      <c r="T42" s="1789"/>
      <c r="U42" s="1789"/>
      <c r="V42" s="1789"/>
      <c r="W42" s="1423"/>
      <c r="X42" s="1423"/>
      <c r="Y42" s="1426"/>
      <c r="Z42" s="1426"/>
      <c r="AA42" s="1426"/>
      <c r="AB42" s="1426"/>
      <c r="AC42" s="1426"/>
      <c r="AL42" s="1821"/>
      <c r="AM42" s="1821"/>
      <c r="AN42" s="1827"/>
      <c r="AO42" s="1827"/>
      <c r="AP42" s="1827"/>
      <c r="AQ42" s="1827"/>
      <c r="AR42" s="1827"/>
      <c r="AS42" s="1827"/>
      <c r="AT42" s="1827"/>
      <c r="AU42" s="1827"/>
      <c r="AV42" s="1827"/>
      <c r="AW42" s="1827"/>
      <c r="AX42" s="1827"/>
      <c r="AY42" s="1827"/>
      <c r="AZ42" s="1827"/>
      <c r="BA42" s="1827"/>
      <c r="BB42" s="1827"/>
      <c r="BC42" s="1827"/>
      <c r="BD42" s="1827"/>
      <c r="BE42" s="1827"/>
      <c r="BF42" s="1827"/>
      <c r="BG42" s="1827"/>
      <c r="BH42" s="1827"/>
      <c r="BI42" s="1827"/>
      <c r="BJ42" s="1827"/>
      <c r="BK42" s="1827"/>
      <c r="BL42" s="1827"/>
      <c r="BM42" s="1827"/>
      <c r="BN42" s="1827"/>
      <c r="BO42" s="1827"/>
      <c r="BP42" s="1827"/>
      <c r="BQ42" s="1827"/>
      <c r="BR42" s="1827"/>
      <c r="BS42" s="1827"/>
      <c r="BT42" s="1827"/>
      <c r="BU42" s="1827"/>
      <c r="BV42" s="1827"/>
      <c r="BW42" s="1827"/>
      <c r="BX42" s="1827"/>
      <c r="BY42" s="1827"/>
      <c r="BZ42" s="1827"/>
      <c r="CA42" s="1827"/>
      <c r="CB42" s="1827"/>
      <c r="CC42" s="1827"/>
      <c r="CD42" s="1827"/>
      <c r="CE42" s="1827"/>
      <c r="CF42" s="1827"/>
      <c r="CG42" s="1827"/>
      <c r="CH42" s="1827"/>
      <c r="CI42" s="1827"/>
      <c r="CJ42" s="1827"/>
      <c r="CK42" s="1827"/>
      <c r="CL42" s="1827"/>
      <c r="CM42" s="1827"/>
      <c r="CN42" s="1827"/>
      <c r="CO42" s="1827"/>
      <c r="CP42" s="1827"/>
      <c r="CQ42" s="1827"/>
      <c r="CR42" s="1827"/>
      <c r="CS42" s="1827"/>
      <c r="CT42" s="1827"/>
      <c r="CU42" s="1827"/>
      <c r="CV42" s="1827"/>
      <c r="CW42" s="1827"/>
      <c r="CX42" s="1827"/>
      <c r="CY42" s="1827"/>
      <c r="CZ42" s="1827"/>
      <c r="DA42" s="1827"/>
      <c r="DB42" s="1827"/>
      <c r="DC42" s="1827"/>
      <c r="DD42" s="1827"/>
      <c r="DE42" s="1827"/>
      <c r="DF42" s="1827"/>
    </row>
    <row r="43" spans="1:110" s="1172" customFormat="1" ht="14.25" customHeight="1">
      <c r="A43" s="1170"/>
      <c r="B43" s="1597"/>
      <c r="C43" s="1586" t="s">
        <v>548</v>
      </c>
      <c r="D43" s="1586"/>
      <c r="E43" s="1419">
        <f t="shared" si="5"/>
        <v>20.930882164726356</v>
      </c>
      <c r="F43" s="1421">
        <f t="shared" si="5"/>
        <v>0</v>
      </c>
      <c r="G43" s="1421">
        <f t="shared" si="5"/>
        <v>0</v>
      </c>
      <c r="H43" s="1421">
        <f t="shared" si="5"/>
        <v>8.7241734556873762</v>
      </c>
      <c r="I43" s="1421">
        <f t="shared" si="5"/>
        <v>10.328768496543159</v>
      </c>
      <c r="J43" s="1421">
        <f t="shared" si="5"/>
        <v>1.704891355392034</v>
      </c>
      <c r="K43" s="1421">
        <f t="shared" si="5"/>
        <v>0.14949552559697232</v>
      </c>
      <c r="L43" s="1421">
        <f t="shared" si="5"/>
        <v>2.136345564357775E-2</v>
      </c>
      <c r="M43" s="1421">
        <f t="shared" si="5"/>
        <v>2.1898758632368995E-3</v>
      </c>
      <c r="N43" s="236"/>
      <c r="O43" s="1415"/>
      <c r="P43" s="1422"/>
      <c r="Q43" s="1411"/>
      <c r="R43" s="1411"/>
      <c r="S43" s="1789"/>
      <c r="T43" s="1789"/>
      <c r="U43" s="1789"/>
      <c r="V43" s="1789"/>
      <c r="W43" s="1423"/>
      <c r="X43" s="1423"/>
      <c r="Y43" s="1426"/>
      <c r="Z43" s="1426"/>
      <c r="AA43" s="1426"/>
      <c r="AB43" s="1426"/>
      <c r="AC43" s="1426"/>
      <c r="AL43" s="1821"/>
      <c r="AM43" s="1821"/>
      <c r="AN43" s="1821"/>
      <c r="AO43" s="1821"/>
      <c r="AP43" s="1821"/>
      <c r="AQ43" s="1821"/>
      <c r="AR43" s="1821"/>
      <c r="AS43" s="1821"/>
      <c r="AT43" s="1821"/>
      <c r="AU43" s="1821"/>
      <c r="AV43" s="1821"/>
      <c r="AW43" s="1821"/>
      <c r="AX43" s="1821"/>
      <c r="AY43" s="1821"/>
      <c r="AZ43" s="1821"/>
      <c r="BA43" s="1821"/>
      <c r="BB43" s="1821"/>
      <c r="BC43" s="1821"/>
      <c r="BD43" s="1821"/>
      <c r="BE43" s="1821"/>
      <c r="BF43" s="1821"/>
      <c r="BG43" s="1821"/>
      <c r="BH43" s="1821"/>
      <c r="BI43" s="1821"/>
      <c r="BJ43" s="1821"/>
      <c r="BK43" s="1821"/>
      <c r="BL43" s="1821"/>
      <c r="BM43" s="1821"/>
      <c r="BN43" s="1821"/>
      <c r="BO43" s="1821"/>
      <c r="BP43" s="1821"/>
      <c r="BQ43" s="1821"/>
      <c r="BR43" s="1821"/>
      <c r="BS43" s="1821"/>
      <c r="BT43" s="1821"/>
      <c r="BU43" s="1821"/>
      <c r="BV43" s="1821"/>
      <c r="BW43" s="1821"/>
      <c r="BX43" s="1821"/>
      <c r="BY43" s="1821"/>
      <c r="BZ43" s="1821"/>
      <c r="CA43" s="1821"/>
      <c r="CB43" s="1821"/>
      <c r="CC43" s="1821"/>
      <c r="CD43" s="1821"/>
      <c r="CE43" s="1821"/>
      <c r="CF43" s="1821"/>
      <c r="CG43" s="1821"/>
      <c r="CH43" s="1821"/>
      <c r="CI43" s="1821"/>
      <c r="CJ43" s="1821"/>
      <c r="CK43" s="1821"/>
      <c r="CL43" s="1821"/>
      <c r="CM43" s="1821"/>
      <c r="CN43" s="1821"/>
      <c r="CO43" s="1821"/>
      <c r="CP43" s="1821"/>
      <c r="CQ43" s="1821"/>
      <c r="CR43" s="1821"/>
      <c r="CS43" s="1821"/>
      <c r="CT43" s="1821"/>
      <c r="CU43" s="1821"/>
      <c r="CV43" s="1821"/>
      <c r="CW43" s="1821"/>
      <c r="CX43" s="1821"/>
      <c r="CY43" s="1821"/>
      <c r="CZ43" s="1821"/>
      <c r="DA43" s="1821"/>
      <c r="DB43" s="1821"/>
      <c r="DC43" s="1821"/>
      <c r="DD43" s="1821"/>
      <c r="DE43" s="1821"/>
      <c r="DF43" s="1821"/>
    </row>
    <row r="44" spans="1:110" s="1172" customFormat="1" ht="14.25" customHeight="1">
      <c r="A44" s="1170"/>
      <c r="B44" s="1597"/>
      <c r="C44" s="1586" t="s">
        <v>550</v>
      </c>
      <c r="D44" s="1586"/>
      <c r="E44" s="1419">
        <f t="shared" si="5"/>
        <v>14.788085712714565</v>
      </c>
      <c r="F44" s="1421">
        <f t="shared" si="5"/>
        <v>0</v>
      </c>
      <c r="G44" s="1421">
        <f t="shared" si="5"/>
        <v>0</v>
      </c>
      <c r="H44" s="1421">
        <f t="shared" si="5"/>
        <v>0</v>
      </c>
      <c r="I44" s="1421">
        <f t="shared" si="5"/>
        <v>8.3821635097578433</v>
      </c>
      <c r="J44" s="1421">
        <f t="shared" si="5"/>
        <v>5.9499413843227273</v>
      </c>
      <c r="K44" s="1421">
        <f t="shared" si="5"/>
        <v>0.4222080664320742</v>
      </c>
      <c r="L44" s="1421">
        <f t="shared" si="5"/>
        <v>2.8419722314007762E-2</v>
      </c>
      <c r="M44" s="1421">
        <f t="shared" si="5"/>
        <v>5.3530298879124203E-3</v>
      </c>
      <c r="N44" s="236"/>
      <c r="O44" s="1415"/>
      <c r="P44" s="1422"/>
      <c r="Q44" s="1788"/>
      <c r="R44" s="1411"/>
      <c r="S44" s="1789"/>
      <c r="T44" s="1789"/>
      <c r="U44" s="1789"/>
      <c r="V44" s="1789"/>
      <c r="W44" s="1423"/>
      <c r="X44" s="1423"/>
      <c r="Y44" s="1426"/>
      <c r="Z44" s="1426"/>
      <c r="AA44" s="1426"/>
      <c r="AB44" s="1426"/>
      <c r="AC44" s="1426"/>
      <c r="AL44" s="1815"/>
      <c r="AM44" s="1815"/>
      <c r="AN44" s="1815"/>
      <c r="AO44" s="1815"/>
      <c r="AP44" s="1815"/>
      <c r="AQ44" s="1815"/>
      <c r="AR44" s="1815"/>
      <c r="AS44" s="1815"/>
      <c r="AT44" s="1815"/>
      <c r="AU44" s="1815"/>
      <c r="AV44" s="1815"/>
      <c r="AW44" s="1815"/>
      <c r="AX44" s="1815"/>
      <c r="AY44" s="1815"/>
      <c r="AZ44" s="1815"/>
      <c r="BA44" s="1815"/>
      <c r="BB44" s="1815"/>
      <c r="BC44" s="1815"/>
      <c r="BD44" s="1815"/>
      <c r="BE44" s="1815"/>
      <c r="BF44" s="1815"/>
      <c r="BG44" s="1815"/>
      <c r="BH44" s="1815"/>
      <c r="BI44" s="1815"/>
      <c r="BJ44" s="1815"/>
      <c r="BK44" s="1815"/>
      <c r="BL44" s="1815"/>
      <c r="BM44" s="1815"/>
      <c r="BN44" s="1815"/>
      <c r="BO44" s="1815"/>
      <c r="BP44" s="1815"/>
      <c r="BQ44" s="1815"/>
      <c r="BR44" s="1815"/>
      <c r="BS44" s="1815"/>
      <c r="BT44" s="1815"/>
      <c r="BU44" s="1815"/>
      <c r="BV44" s="1815"/>
      <c r="BW44" s="1815"/>
      <c r="BX44" s="1815"/>
      <c r="BY44" s="1815"/>
      <c r="BZ44" s="1815"/>
      <c r="CA44" s="1815"/>
      <c r="CB44" s="1815"/>
      <c r="CC44" s="1815"/>
      <c r="CD44" s="1815"/>
      <c r="CE44" s="1815"/>
      <c r="CF44" s="1815"/>
      <c r="CG44" s="1815"/>
      <c r="CH44" s="1815"/>
      <c r="CI44" s="1815"/>
      <c r="CJ44" s="1815"/>
      <c r="CK44" s="1815"/>
      <c r="CL44" s="1815"/>
      <c r="CM44" s="1815"/>
      <c r="CN44" s="1815"/>
      <c r="CO44" s="1815"/>
      <c r="CP44" s="1815"/>
      <c r="CQ44" s="1815"/>
      <c r="CR44" s="1815"/>
      <c r="CS44" s="1815"/>
      <c r="CT44" s="1815"/>
      <c r="CU44" s="1815"/>
      <c r="CV44" s="1815"/>
      <c r="CW44" s="1815"/>
      <c r="CX44" s="1815"/>
      <c r="CY44" s="1815"/>
      <c r="CZ44" s="1815"/>
      <c r="DA44" s="1815"/>
      <c r="DB44" s="1815"/>
      <c r="DC44" s="1815"/>
      <c r="DD44" s="1815"/>
    </row>
    <row r="45" spans="1:110" s="1172" customFormat="1" ht="14.25" customHeight="1">
      <c r="A45" s="1170"/>
      <c r="B45" s="1597"/>
      <c r="C45" s="1586" t="s">
        <v>552</v>
      </c>
      <c r="D45" s="1586"/>
      <c r="E45" s="1419">
        <f t="shared" si="5"/>
        <v>13.732516882726308</v>
      </c>
      <c r="F45" s="1421">
        <f t="shared" si="5"/>
        <v>0</v>
      </c>
      <c r="G45" s="1421">
        <f t="shared" si="5"/>
        <v>0</v>
      </c>
      <c r="H45" s="1421">
        <f t="shared" si="5"/>
        <v>0</v>
      </c>
      <c r="I45" s="1421">
        <f t="shared" si="5"/>
        <v>0</v>
      </c>
      <c r="J45" s="1421">
        <f t="shared" si="5"/>
        <v>9.1911036536375548</v>
      </c>
      <c r="K45" s="1421">
        <f t="shared" si="5"/>
        <v>4.2760976022805854</v>
      </c>
      <c r="L45" s="1421">
        <f t="shared" si="5"/>
        <v>0.24643403047625909</v>
      </c>
      <c r="M45" s="1421">
        <f t="shared" si="5"/>
        <v>1.8881596331909264E-2</v>
      </c>
      <c r="N45" s="236"/>
      <c r="O45" s="1415"/>
      <c r="P45" s="1422"/>
      <c r="Q45" s="1411"/>
      <c r="R45" s="1411"/>
      <c r="S45" s="1789"/>
      <c r="T45" s="1789"/>
      <c r="U45" s="1789"/>
      <c r="V45" s="1789"/>
      <c r="W45" s="1423"/>
      <c r="X45" s="1423"/>
      <c r="Y45" s="1426"/>
      <c r="Z45" s="1426"/>
      <c r="AA45" s="1426"/>
      <c r="AB45" s="1426"/>
      <c r="AC45" s="1426"/>
    </row>
    <row r="46" spans="1:110" s="1172" customFormat="1" ht="14.25" customHeight="1">
      <c r="A46" s="1170"/>
      <c r="B46" s="1597"/>
      <c r="C46" s="1586" t="s">
        <v>554</v>
      </c>
      <c r="D46" s="1586"/>
      <c r="E46" s="1419">
        <f t="shared" si="5"/>
        <v>7.5857299902526192</v>
      </c>
      <c r="F46" s="1421">
        <f t="shared" si="5"/>
        <v>0</v>
      </c>
      <c r="G46" s="1421">
        <f t="shared" si="5"/>
        <v>0</v>
      </c>
      <c r="H46" s="1421">
        <f t="shared" si="5"/>
        <v>0</v>
      </c>
      <c r="I46" s="1421">
        <f t="shared" si="5"/>
        <v>0</v>
      </c>
      <c r="J46" s="1421">
        <f t="shared" si="5"/>
        <v>0</v>
      </c>
      <c r="K46" s="1421">
        <f t="shared" si="5"/>
        <v>5.7237028756963193</v>
      </c>
      <c r="L46" s="1421">
        <f t="shared" si="5"/>
        <v>1.6297056174209006</v>
      </c>
      <c r="M46" s="1421">
        <f t="shared" si="5"/>
        <v>0.23232149713539904</v>
      </c>
      <c r="N46" s="236"/>
      <c r="O46" s="1415"/>
      <c r="P46" s="1422"/>
      <c r="Q46" s="1411"/>
      <c r="R46" s="1411"/>
      <c r="S46" s="1789"/>
      <c r="T46" s="1789"/>
      <c r="U46" s="1789"/>
      <c r="V46" s="1789"/>
      <c r="W46" s="1423"/>
      <c r="X46" s="1423"/>
      <c r="Y46" s="1426"/>
      <c r="Z46" s="1426"/>
      <c r="AA46" s="1426"/>
      <c r="AB46" s="1426"/>
      <c r="AC46" s="1426"/>
      <c r="AP46" s="1427"/>
      <c r="AQ46" s="1427"/>
      <c r="AS46" s="1427"/>
      <c r="AT46" s="1427"/>
      <c r="AU46" s="1427"/>
      <c r="AV46" s="1427"/>
      <c r="AW46" s="1427"/>
      <c r="AX46" s="1427"/>
      <c r="AY46" s="1427"/>
      <c r="AZ46" s="1427"/>
      <c r="BA46" s="1427"/>
    </row>
    <row r="47" spans="1:110" s="1172" customFormat="1" ht="14.25" customHeight="1">
      <c r="A47" s="1170"/>
      <c r="B47" s="1597"/>
      <c r="C47" s="1586" t="s">
        <v>556</v>
      </c>
      <c r="D47" s="1586"/>
      <c r="E47" s="1419">
        <f t="shared" si="5"/>
        <v>2.4396190394620496</v>
      </c>
      <c r="F47" s="1421">
        <f t="shared" si="5"/>
        <v>0</v>
      </c>
      <c r="G47" s="1421">
        <f t="shared" si="5"/>
        <v>0</v>
      </c>
      <c r="H47" s="1421">
        <f t="shared" si="5"/>
        <v>0</v>
      </c>
      <c r="I47" s="1421">
        <f t="shared" si="5"/>
        <v>0</v>
      </c>
      <c r="J47" s="1421">
        <f t="shared" si="5"/>
        <v>0</v>
      </c>
      <c r="K47" s="1421">
        <f t="shared" si="5"/>
        <v>0</v>
      </c>
      <c r="L47" s="1421">
        <f t="shared" si="5"/>
        <v>1.9003742741169813</v>
      </c>
      <c r="M47" s="1421">
        <f t="shared" si="5"/>
        <v>0.53924476534506849</v>
      </c>
      <c r="N47" s="236"/>
      <c r="O47" s="1415"/>
      <c r="P47" s="1422"/>
      <c r="Q47" s="1411"/>
      <c r="R47" s="1411"/>
      <c r="S47" s="1789"/>
      <c r="T47" s="1789"/>
      <c r="U47" s="1789"/>
      <c r="V47" s="1789"/>
      <c r="W47" s="1423"/>
      <c r="X47" s="1423"/>
      <c r="Y47" s="1426"/>
      <c r="Z47" s="1426"/>
      <c r="AA47" s="1426"/>
      <c r="AB47" s="1426"/>
      <c r="AC47" s="1426"/>
      <c r="AP47" s="1428"/>
      <c r="AQ47" s="1428"/>
      <c r="AS47" s="1428"/>
      <c r="AT47" s="1428"/>
      <c r="AU47" s="1428"/>
      <c r="AV47" s="1428"/>
      <c r="AW47" s="1428"/>
      <c r="AX47" s="1428"/>
      <c r="AY47" s="1428"/>
      <c r="AZ47" s="1428"/>
      <c r="BA47" s="1428"/>
    </row>
    <row r="48" spans="1:110" s="1172" customFormat="1" ht="14.25" customHeight="1">
      <c r="A48" s="1170"/>
      <c r="B48" s="1597"/>
      <c r="C48" s="1586" t="s">
        <v>542</v>
      </c>
      <c r="D48" s="1586"/>
      <c r="E48" s="1419">
        <f t="shared" si="5"/>
        <v>1.2161110627175582</v>
      </c>
      <c r="F48" s="1421">
        <f t="shared" si="5"/>
        <v>0</v>
      </c>
      <c r="G48" s="1421">
        <f t="shared" si="5"/>
        <v>0</v>
      </c>
      <c r="H48" s="1421">
        <f t="shared" si="5"/>
        <v>0</v>
      </c>
      <c r="I48" s="1421">
        <f t="shared" si="5"/>
        <v>0</v>
      </c>
      <c r="J48" s="1421">
        <f t="shared" si="5"/>
        <v>0</v>
      </c>
      <c r="K48" s="1421">
        <f t="shared" si="5"/>
        <v>0</v>
      </c>
      <c r="L48" s="1421">
        <f t="shared" si="5"/>
        <v>0</v>
      </c>
      <c r="M48" s="1421">
        <f t="shared" si="5"/>
        <v>1.2161110627175582</v>
      </c>
      <c r="N48" s="236"/>
      <c r="O48" s="1415"/>
      <c r="P48" s="1422"/>
      <c r="Q48" s="1411"/>
      <c r="R48" s="1411"/>
      <c r="S48" s="1789"/>
      <c r="T48" s="1789"/>
      <c r="U48" s="1789"/>
      <c r="V48" s="1789"/>
      <c r="W48" s="1423"/>
      <c r="X48" s="1423"/>
      <c r="Y48" s="1426"/>
      <c r="Z48" s="1426"/>
      <c r="AA48" s="1426"/>
      <c r="AB48" s="1426"/>
      <c r="AC48" s="1426"/>
      <c r="AP48" s="1427"/>
      <c r="AQ48" s="1427"/>
      <c r="AR48" s="1427"/>
      <c r="AS48" s="1427"/>
      <c r="AT48" s="1427"/>
      <c r="AU48" s="1427"/>
      <c r="AV48" s="1427"/>
      <c r="AW48" s="1427"/>
      <c r="AX48" s="1427"/>
      <c r="AY48" s="1427"/>
      <c r="AZ48" s="1427"/>
      <c r="BA48" s="1427"/>
    </row>
    <row r="49" spans="1:53" s="1172" customFormat="1" ht="6.75" customHeight="1">
      <c r="A49" s="1170"/>
      <c r="B49" s="1597"/>
      <c r="C49" s="188"/>
      <c r="D49" s="1171"/>
      <c r="E49" s="1416"/>
      <c r="F49" s="1416"/>
      <c r="G49" s="1416"/>
      <c r="H49" s="1417"/>
      <c r="I49" s="1416"/>
      <c r="J49" s="1418"/>
      <c r="K49" s="1418"/>
      <c r="L49" s="1418"/>
      <c r="M49" s="1418"/>
      <c r="N49" s="236"/>
      <c r="O49" s="1415"/>
      <c r="P49" s="1422"/>
      <c r="Q49" s="1411"/>
      <c r="R49" s="1411"/>
      <c r="S49" s="1789"/>
      <c r="T49" s="1789"/>
      <c r="U49" s="1789"/>
      <c r="V49" s="1789"/>
      <c r="W49" s="1423"/>
      <c r="X49" s="1423"/>
      <c r="Y49" s="1426"/>
      <c r="Z49" s="1426"/>
      <c r="AA49" s="1426"/>
      <c r="AB49" s="1426"/>
      <c r="AC49" s="1426"/>
      <c r="AP49" s="1427"/>
      <c r="AQ49" s="1427"/>
      <c r="AR49" s="1427"/>
      <c r="AS49" s="1427"/>
      <c r="AT49" s="1427"/>
      <c r="AU49" s="1427"/>
      <c r="AV49" s="1427"/>
      <c r="AW49" s="1427"/>
      <c r="AX49" s="1427"/>
      <c r="AY49" s="1427"/>
      <c r="AZ49" s="1427"/>
      <c r="BA49" s="1427"/>
    </row>
    <row r="50" spans="1:53" s="1172" customFormat="1" ht="13.5" customHeight="1">
      <c r="A50" s="1170"/>
      <c r="B50" s="1597"/>
      <c r="C50" s="1400" t="s">
        <v>560</v>
      </c>
      <c r="D50" s="1401"/>
      <c r="E50" s="1419">
        <f t="shared" ref="E50:M58" si="6">+E30/$E30*100</f>
        <v>100</v>
      </c>
      <c r="F50" s="1419">
        <f t="shared" si="6"/>
        <v>5.6583472471557164</v>
      </c>
      <c r="G50" s="1419">
        <f t="shared" si="6"/>
        <v>8.4303894426571269</v>
      </c>
      <c r="H50" s="1419">
        <f t="shared" si="6"/>
        <v>29.712576359754756</v>
      </c>
      <c r="I50" s="1419">
        <f t="shared" si="6"/>
        <v>22.243201773702122</v>
      </c>
      <c r="J50" s="1419">
        <f t="shared" si="6"/>
        <v>17.426058841477808</v>
      </c>
      <c r="K50" s="1419">
        <f t="shared" si="6"/>
        <v>10.664549462239483</v>
      </c>
      <c r="L50" s="1419">
        <f t="shared" si="6"/>
        <v>3.8479525390637357</v>
      </c>
      <c r="M50" s="1419">
        <f t="shared" si="6"/>
        <v>2.0169243339492562</v>
      </c>
      <c r="N50" s="236"/>
      <c r="O50" s="1415"/>
      <c r="P50" s="1422"/>
      <c r="Q50" s="1411"/>
      <c r="R50" s="1411"/>
      <c r="S50" s="1789"/>
      <c r="T50" s="1789"/>
      <c r="U50" s="1789"/>
      <c r="V50" s="1789"/>
      <c r="W50" s="1423"/>
      <c r="X50" s="1423"/>
      <c r="Y50" s="1426"/>
      <c r="Z50" s="1426"/>
      <c r="AA50" s="1426"/>
      <c r="AB50" s="1426"/>
      <c r="AC50" s="1426"/>
      <c r="AP50" s="1427"/>
      <c r="AQ50" s="1427"/>
      <c r="AR50" s="1427"/>
      <c r="AS50" s="1427"/>
      <c r="AT50" s="1427"/>
      <c r="AU50" s="1427"/>
      <c r="AV50" s="1427"/>
      <c r="AW50" s="1427"/>
      <c r="AX50" s="1427"/>
      <c r="AY50" s="1427"/>
      <c r="AZ50" s="1427"/>
      <c r="BA50" s="1427"/>
    </row>
    <row r="51" spans="1:53" s="1172" customFormat="1" ht="14.25" customHeight="1">
      <c r="A51" s="1170"/>
      <c r="B51" s="1597"/>
      <c r="C51" s="1586" t="s">
        <v>545</v>
      </c>
      <c r="D51" s="1586"/>
      <c r="E51" s="1419">
        <f t="shared" si="6"/>
        <v>100</v>
      </c>
      <c r="F51" s="1429">
        <f t="shared" si="6"/>
        <v>24.983777326073596</v>
      </c>
      <c r="G51" s="1421">
        <f t="shared" si="6"/>
        <v>19.944864395635562</v>
      </c>
      <c r="H51" s="1421">
        <f t="shared" si="6"/>
        <v>49.356894528983794</v>
      </c>
      <c r="I51" s="1421">
        <f t="shared" si="6"/>
        <v>4.91085049785345</v>
      </c>
      <c r="J51" s="1421">
        <f t="shared" si="6"/>
        <v>0.63365119746969256</v>
      </c>
      <c r="K51" s="1421">
        <f t="shared" si="6"/>
        <v>0.12054198771803917</v>
      </c>
      <c r="L51" s="1421">
        <f t="shared" si="6"/>
        <v>3.9750922866020055E-2</v>
      </c>
      <c r="M51" s="1421">
        <f t="shared" si="6"/>
        <v>9.6691433998427143E-3</v>
      </c>
      <c r="N51" s="236"/>
      <c r="O51" s="1415"/>
      <c r="P51" s="1422"/>
      <c r="Q51" s="1411"/>
      <c r="R51" s="1411"/>
      <c r="S51" s="1789"/>
      <c r="T51" s="1789"/>
      <c r="U51" s="1789"/>
      <c r="V51" s="1789"/>
      <c r="W51" s="1423"/>
      <c r="X51" s="1423"/>
      <c r="Y51" s="1426"/>
      <c r="Z51" s="1426"/>
      <c r="AA51" s="1426"/>
      <c r="AB51" s="1426"/>
      <c r="AC51" s="1426"/>
      <c r="AP51" s="1428"/>
      <c r="AQ51" s="1428"/>
      <c r="AR51" s="1428"/>
      <c r="AS51" s="1428"/>
      <c r="AT51" s="1428"/>
      <c r="AU51" s="1428"/>
      <c r="AV51" s="1428"/>
      <c r="AW51" s="1428"/>
      <c r="AX51" s="1428"/>
      <c r="AY51" s="1428"/>
      <c r="AZ51" s="1428"/>
      <c r="BA51" s="1428"/>
    </row>
    <row r="52" spans="1:53" s="1172" customFormat="1" ht="14.25" customHeight="1">
      <c r="A52" s="1405"/>
      <c r="B52" s="1597"/>
      <c r="C52" s="1586" t="s">
        <v>536</v>
      </c>
      <c r="D52" s="1586"/>
      <c r="E52" s="1419">
        <f t="shared" si="6"/>
        <v>100</v>
      </c>
      <c r="F52" s="1421">
        <f t="shared" si="6"/>
        <v>0</v>
      </c>
      <c r="G52" s="1429">
        <f t="shared" si="6"/>
        <v>23.49040537264078</v>
      </c>
      <c r="H52" s="1421">
        <f t="shared" si="6"/>
        <v>58.887262763381209</v>
      </c>
      <c r="I52" s="1421">
        <f t="shared" si="6"/>
        <v>14.527045777867361</v>
      </c>
      <c r="J52" s="1421">
        <f t="shared" si="6"/>
        <v>2.6208858781223801</v>
      </c>
      <c r="K52" s="1421">
        <f t="shared" si="6"/>
        <v>0.39465189716265442</v>
      </c>
      <c r="L52" s="1421">
        <f t="shared" si="6"/>
        <v>7.5950772214870566E-2</v>
      </c>
      <c r="M52" s="1421">
        <f t="shared" si="6"/>
        <v>3.7975386107435291E-3</v>
      </c>
      <c r="N52" s="236"/>
      <c r="O52" s="1415"/>
      <c r="P52" s="1422"/>
      <c r="Q52" s="1411"/>
      <c r="R52" s="1411"/>
      <c r="S52" s="1789"/>
      <c r="T52" s="1789"/>
      <c r="U52" s="1789"/>
      <c r="V52" s="1789"/>
      <c r="W52" s="1423"/>
      <c r="X52" s="1423"/>
      <c r="Y52" s="1426"/>
      <c r="Z52" s="1426"/>
      <c r="AA52" s="1426"/>
      <c r="AB52" s="1426"/>
      <c r="AC52" s="1426"/>
      <c r="AP52" s="1428"/>
      <c r="AQ52" s="1428"/>
      <c r="AR52" s="1428"/>
      <c r="AS52" s="1428"/>
      <c r="AT52" s="1428"/>
      <c r="AU52" s="1428"/>
      <c r="AV52" s="1428"/>
      <c r="AW52" s="1428"/>
      <c r="AX52" s="1428"/>
      <c r="AY52" s="1428"/>
      <c r="AZ52" s="1428"/>
      <c r="BA52" s="1428"/>
    </row>
    <row r="53" spans="1:53" s="1172" customFormat="1" ht="14.25" customHeight="1">
      <c r="A53" s="1405"/>
      <c r="B53" s="1597"/>
      <c r="C53" s="1586" t="s">
        <v>548</v>
      </c>
      <c r="D53" s="1586"/>
      <c r="E53" s="1419">
        <f t="shared" si="6"/>
        <v>100</v>
      </c>
      <c r="F53" s="1421">
        <f t="shared" si="6"/>
        <v>0</v>
      </c>
      <c r="G53" s="1421">
        <f t="shared" si="6"/>
        <v>0</v>
      </c>
      <c r="H53" s="1429">
        <f t="shared" si="6"/>
        <v>41.680868426987452</v>
      </c>
      <c r="I53" s="1421">
        <f t="shared" si="6"/>
        <v>49.347029022740642</v>
      </c>
      <c r="J53" s="1421">
        <f t="shared" si="6"/>
        <v>8.1453392263857456</v>
      </c>
      <c r="K53" s="1421">
        <f t="shared" si="6"/>
        <v>0.7142342325585721</v>
      </c>
      <c r="L53" s="1421">
        <f t="shared" si="6"/>
        <v>0.10206667581159283</v>
      </c>
      <c r="M53" s="1421">
        <f t="shared" si="6"/>
        <v>1.0462415515994708E-2</v>
      </c>
      <c r="N53" s="236"/>
      <c r="O53" s="1415"/>
      <c r="P53" s="1422"/>
      <c r="Q53" s="1411"/>
      <c r="R53" s="1411"/>
      <c r="S53" s="1789"/>
      <c r="T53" s="1789"/>
      <c r="U53" s="1789"/>
      <c r="V53" s="1789"/>
      <c r="W53" s="1423"/>
      <c r="X53" s="1423"/>
      <c r="Y53" s="1426"/>
      <c r="Z53" s="1426"/>
      <c r="AA53" s="1426"/>
      <c r="AB53" s="1426"/>
      <c r="AC53" s="1426"/>
      <c r="AP53" s="1428"/>
      <c r="AQ53" s="1428"/>
      <c r="AR53" s="1428"/>
      <c r="AS53" s="1428"/>
      <c r="AT53" s="1428"/>
      <c r="AU53" s="1428"/>
      <c r="AV53" s="1428"/>
      <c r="AW53" s="1428"/>
      <c r="AX53" s="1428"/>
      <c r="AY53" s="1428"/>
      <c r="AZ53" s="1428"/>
      <c r="BA53" s="1428"/>
    </row>
    <row r="54" spans="1:53" s="1172" customFormat="1" ht="14.25" customHeight="1">
      <c r="A54" s="1405"/>
      <c r="B54" s="1597"/>
      <c r="C54" s="1586" t="s">
        <v>550</v>
      </c>
      <c r="D54" s="1586"/>
      <c r="E54" s="1419">
        <f t="shared" si="6"/>
        <v>100</v>
      </c>
      <c r="F54" s="1421">
        <f t="shared" si="6"/>
        <v>0</v>
      </c>
      <c r="G54" s="1421">
        <f t="shared" si="6"/>
        <v>0</v>
      </c>
      <c r="H54" s="1421">
        <f t="shared" si="6"/>
        <v>0</v>
      </c>
      <c r="I54" s="1429">
        <f t="shared" si="6"/>
        <v>56.681869936356875</v>
      </c>
      <c r="J54" s="1421">
        <f t="shared" si="6"/>
        <v>40.234696362403824</v>
      </c>
      <c r="K54" s="1421">
        <f t="shared" si="6"/>
        <v>2.8550555807846467</v>
      </c>
      <c r="L54" s="1421">
        <f t="shared" si="6"/>
        <v>0.1921798592874866</v>
      </c>
      <c r="M54" s="1421">
        <f t="shared" si="6"/>
        <v>3.619826116716357E-2</v>
      </c>
      <c r="N54" s="236"/>
      <c r="O54" s="1415"/>
      <c r="P54" s="1422"/>
      <c r="Q54" s="1411"/>
      <c r="R54" s="1411"/>
      <c r="S54" s="1789"/>
      <c r="T54" s="1789"/>
      <c r="U54" s="1789"/>
      <c r="V54" s="1789"/>
      <c r="W54" s="1423"/>
      <c r="X54" s="1423"/>
      <c r="Y54" s="1426"/>
      <c r="Z54" s="1426"/>
      <c r="AA54" s="1426"/>
      <c r="AB54" s="1426"/>
      <c r="AC54" s="1426"/>
      <c r="AP54" s="1428"/>
      <c r="AQ54" s="1428"/>
      <c r="AR54" s="1428"/>
      <c r="AS54" s="1428"/>
      <c r="AT54" s="1428"/>
      <c r="AU54" s="1428"/>
      <c r="AV54" s="1428"/>
      <c r="AW54" s="1428"/>
      <c r="AX54" s="1428"/>
      <c r="AY54" s="1428"/>
      <c r="AZ54" s="1428"/>
      <c r="BA54" s="1428"/>
    </row>
    <row r="55" spans="1:53" s="1172" customFormat="1" ht="14.25" customHeight="1">
      <c r="A55" s="1405"/>
      <c r="B55" s="1597"/>
      <c r="C55" s="1586" t="s">
        <v>552</v>
      </c>
      <c r="D55" s="1586"/>
      <c r="E55" s="1419">
        <f t="shared" si="6"/>
        <v>100</v>
      </c>
      <c r="F55" s="1421">
        <f t="shared" si="6"/>
        <v>0</v>
      </c>
      <c r="G55" s="1421">
        <f t="shared" si="6"/>
        <v>0</v>
      </c>
      <c r="H55" s="1421">
        <f t="shared" si="6"/>
        <v>0</v>
      </c>
      <c r="I55" s="1421">
        <f t="shared" si="6"/>
        <v>0</v>
      </c>
      <c r="J55" s="1429">
        <f t="shared" si="6"/>
        <v>66.929491018494573</v>
      </c>
      <c r="K55" s="1421">
        <f t="shared" si="6"/>
        <v>31.138484218135943</v>
      </c>
      <c r="L55" s="1421">
        <f t="shared" si="6"/>
        <v>1.7945292372896371</v>
      </c>
      <c r="M55" s="1421">
        <f t="shared" si="6"/>
        <v>0.13749552607985371</v>
      </c>
      <c r="N55" s="236"/>
      <c r="O55" s="1415"/>
      <c r="P55" s="1422"/>
      <c r="Q55" s="1411"/>
      <c r="R55" s="1411"/>
      <c r="S55" s="1789"/>
      <c r="T55" s="1789"/>
      <c r="U55" s="1789"/>
      <c r="V55" s="1789"/>
      <c r="W55" s="1423"/>
      <c r="X55" s="1423"/>
      <c r="Y55" s="1426"/>
      <c r="Z55" s="1426"/>
      <c r="AA55" s="1426"/>
      <c r="AB55" s="1426"/>
      <c r="AC55" s="1426"/>
      <c r="AP55" s="1428"/>
      <c r="AQ55" s="1428"/>
      <c r="AR55" s="1428"/>
      <c r="AS55" s="1428"/>
      <c r="AT55" s="1428"/>
      <c r="AU55" s="1428"/>
      <c r="AV55" s="1428"/>
      <c r="AW55" s="1428"/>
      <c r="AX55" s="1428"/>
      <c r="AY55" s="1428"/>
      <c r="AZ55" s="1428"/>
      <c r="BA55" s="1428"/>
    </row>
    <row r="56" spans="1:53" s="1172" customFormat="1" ht="14.25" customHeight="1">
      <c r="A56" s="1405"/>
      <c r="B56" s="1597"/>
      <c r="C56" s="1586" t="s">
        <v>554</v>
      </c>
      <c r="D56" s="1586"/>
      <c r="E56" s="1419">
        <f t="shared" si="6"/>
        <v>100</v>
      </c>
      <c r="F56" s="1421">
        <f t="shared" si="6"/>
        <v>0</v>
      </c>
      <c r="G56" s="1421">
        <f t="shared" si="6"/>
        <v>0</v>
      </c>
      <c r="H56" s="1421">
        <f t="shared" si="6"/>
        <v>0</v>
      </c>
      <c r="I56" s="1421">
        <f t="shared" si="6"/>
        <v>0</v>
      </c>
      <c r="J56" s="1421">
        <f t="shared" si="6"/>
        <v>0</v>
      </c>
      <c r="K56" s="1429">
        <f t="shared" si="6"/>
        <v>75.453554015909674</v>
      </c>
      <c r="L56" s="1421">
        <f t="shared" si="6"/>
        <v>21.483833718244803</v>
      </c>
      <c r="M56" s="1421">
        <f t="shared" si="6"/>
        <v>3.0626122658455222</v>
      </c>
      <c r="N56" s="1166"/>
      <c r="O56" s="1415"/>
      <c r="P56" s="1422"/>
      <c r="Q56" s="1411"/>
      <c r="R56" s="1411"/>
      <c r="S56" s="1789"/>
      <c r="T56" s="1789"/>
      <c r="U56" s="1789"/>
      <c r="V56" s="1789"/>
      <c r="W56" s="1423"/>
      <c r="X56" s="1423"/>
      <c r="Y56" s="1426"/>
      <c r="Z56" s="1426"/>
      <c r="AA56" s="1426"/>
      <c r="AB56" s="1426"/>
      <c r="AC56" s="1426"/>
      <c r="AP56" s="1428"/>
      <c r="AQ56" s="1428"/>
      <c r="AR56" s="1428"/>
      <c r="AS56" s="1428"/>
      <c r="AT56" s="1428"/>
      <c r="AU56" s="1428"/>
      <c r="AV56" s="1428"/>
      <c r="AW56" s="1428"/>
      <c r="AX56" s="1428"/>
      <c r="AY56" s="1428"/>
      <c r="AZ56" s="1428"/>
      <c r="BA56" s="1428"/>
    </row>
    <row r="57" spans="1:53" s="1172" customFormat="1" ht="14.25" customHeight="1">
      <c r="A57" s="1405"/>
      <c r="B57" s="1597"/>
      <c r="C57" s="1586" t="s">
        <v>556</v>
      </c>
      <c r="D57" s="1586"/>
      <c r="E57" s="1419">
        <f t="shared" si="6"/>
        <v>100</v>
      </c>
      <c r="F57" s="1421">
        <f t="shared" si="6"/>
        <v>0</v>
      </c>
      <c r="G57" s="1421">
        <f t="shared" si="6"/>
        <v>0</v>
      </c>
      <c r="H57" s="1421">
        <f t="shared" si="6"/>
        <v>0</v>
      </c>
      <c r="I57" s="1421">
        <f t="shared" si="6"/>
        <v>0</v>
      </c>
      <c r="J57" s="1421">
        <f t="shared" si="6"/>
        <v>0</v>
      </c>
      <c r="K57" s="1421">
        <f t="shared" si="6"/>
        <v>0</v>
      </c>
      <c r="L57" s="1429">
        <f t="shared" si="6"/>
        <v>77.896353626426247</v>
      </c>
      <c r="M57" s="1421">
        <f t="shared" si="6"/>
        <v>22.103646373573767</v>
      </c>
      <c r="N57" s="1169"/>
      <c r="O57" s="1415"/>
      <c r="P57" s="1422"/>
      <c r="Q57" s="1411"/>
      <c r="R57" s="1411"/>
      <c r="S57" s="1789"/>
      <c r="T57" s="1789"/>
      <c r="U57" s="1789"/>
      <c r="V57" s="1789"/>
      <c r="W57" s="1423"/>
      <c r="X57" s="1423"/>
      <c r="Y57" s="1426"/>
      <c r="Z57" s="1426"/>
      <c r="AA57" s="1426"/>
      <c r="AB57" s="1426"/>
      <c r="AC57" s="1426"/>
      <c r="AP57" s="1428"/>
      <c r="AQ57" s="1428"/>
      <c r="AR57" s="1428"/>
      <c r="AS57" s="1428"/>
      <c r="AT57" s="1428"/>
      <c r="AU57" s="1428"/>
      <c r="AV57" s="1428"/>
      <c r="AW57" s="1428"/>
      <c r="AX57" s="1428"/>
      <c r="AY57" s="1428"/>
      <c r="AZ57" s="1428"/>
      <c r="BA57" s="1428"/>
    </row>
    <row r="58" spans="1:53" s="1172" customFormat="1" ht="14.25" customHeight="1">
      <c r="A58" s="1405"/>
      <c r="B58" s="1598"/>
      <c r="C58" s="1586" t="s">
        <v>542</v>
      </c>
      <c r="D58" s="1586"/>
      <c r="E58" s="1419">
        <f t="shared" si="6"/>
        <v>100</v>
      </c>
      <c r="F58" s="1421">
        <f t="shared" si="6"/>
        <v>0</v>
      </c>
      <c r="G58" s="1421">
        <f t="shared" si="6"/>
        <v>0</v>
      </c>
      <c r="H58" s="1421">
        <f t="shared" si="6"/>
        <v>0</v>
      </c>
      <c r="I58" s="1421">
        <f t="shared" si="6"/>
        <v>0</v>
      </c>
      <c r="J58" s="1421">
        <f t="shared" si="6"/>
        <v>0</v>
      </c>
      <c r="K58" s="1421">
        <f t="shared" si="6"/>
        <v>0</v>
      </c>
      <c r="L58" s="1421">
        <f t="shared" si="6"/>
        <v>0</v>
      </c>
      <c r="M58" s="1429">
        <f t="shared" si="6"/>
        <v>100</v>
      </c>
      <c r="N58" s="236"/>
      <c r="O58" s="1415"/>
      <c r="P58" s="1422"/>
      <c r="Q58" s="1411"/>
      <c r="R58" s="1411"/>
      <c r="S58" s="1789"/>
      <c r="T58" s="1789"/>
      <c r="U58" s="1789"/>
      <c r="V58" s="1789"/>
      <c r="W58" s="1423"/>
      <c r="X58" s="1423"/>
      <c r="Y58" s="1426"/>
      <c r="Z58" s="1426"/>
      <c r="AA58" s="1426"/>
      <c r="AB58" s="1426"/>
      <c r="AC58" s="1426"/>
      <c r="AP58" s="1428"/>
      <c r="AQ58" s="1428"/>
      <c r="AR58" s="1428"/>
      <c r="AS58" s="1428"/>
      <c r="AT58" s="1428"/>
      <c r="AU58" s="1428"/>
      <c r="AV58" s="1428"/>
      <c r="AW58" s="1428"/>
      <c r="AX58" s="1428"/>
      <c r="AY58" s="1428"/>
      <c r="AZ58" s="1428"/>
      <c r="BA58" s="1428"/>
    </row>
    <row r="59" spans="1:53" s="1172" customFormat="1" ht="3.75" customHeight="1">
      <c r="A59" s="1405"/>
      <c r="B59" s="1430"/>
      <c r="C59" s="1384"/>
      <c r="D59" s="1168"/>
      <c r="E59" s="1431"/>
      <c r="F59" s="1431"/>
      <c r="G59" s="1431"/>
      <c r="H59" s="1432"/>
      <c r="I59" s="1431"/>
      <c r="J59" s="1431"/>
      <c r="K59" s="1431"/>
      <c r="L59" s="1431"/>
      <c r="M59" s="1431"/>
      <c r="N59" s="236"/>
      <c r="O59" s="1415"/>
      <c r="P59" s="1422"/>
      <c r="Q59" s="1411"/>
      <c r="R59" s="1411"/>
      <c r="S59" s="1789"/>
      <c r="T59" s="1789"/>
      <c r="U59" s="1789"/>
      <c r="V59" s="1789"/>
      <c r="W59" s="1423"/>
      <c r="X59" s="1423"/>
      <c r="Y59" s="1426"/>
      <c r="Z59" s="1426"/>
      <c r="AA59" s="1426"/>
      <c r="AB59" s="1426"/>
      <c r="AC59" s="1426"/>
      <c r="AP59" s="1428"/>
      <c r="AQ59" s="1428"/>
      <c r="AR59" s="1428"/>
      <c r="AS59" s="1428"/>
      <c r="AT59" s="1428"/>
      <c r="AU59" s="1428"/>
      <c r="AV59" s="1428"/>
      <c r="AW59" s="1428"/>
      <c r="AX59" s="1428"/>
      <c r="AY59" s="1428"/>
      <c r="AZ59" s="1428"/>
      <c r="BA59" s="1428"/>
    </row>
    <row r="60" spans="1:53" s="1185" customFormat="1" ht="12" customHeight="1">
      <c r="A60" s="1433"/>
      <c r="B60" s="1434"/>
      <c r="C60" s="1173" t="s">
        <v>561</v>
      </c>
      <c r="D60" s="1435"/>
      <c r="E60" s="1436" t="s">
        <v>562</v>
      </c>
      <c r="F60" s="1435"/>
      <c r="G60" s="1437" t="s">
        <v>563</v>
      </c>
      <c r="H60" s="1438"/>
      <c r="I60" s="1438"/>
      <c r="J60" s="1435"/>
      <c r="K60" s="1435"/>
      <c r="L60" s="1435"/>
      <c r="M60" s="1165"/>
      <c r="N60" s="1439"/>
      <c r="O60" s="1415"/>
      <c r="P60" s="1440"/>
      <c r="Q60" s="1791"/>
      <c r="R60" s="1791"/>
      <c r="S60" s="1792"/>
      <c r="T60" s="1792"/>
      <c r="U60" s="1792"/>
      <c r="V60" s="1792"/>
      <c r="W60" s="1441"/>
      <c r="X60" s="1441"/>
      <c r="Y60" s="1442"/>
      <c r="Z60" s="1442"/>
      <c r="AA60" s="1442"/>
      <c r="AB60" s="1442"/>
      <c r="AC60" s="1442"/>
    </row>
    <row r="61" spans="1:53" ht="13.5" customHeight="1">
      <c r="A61" s="1336"/>
      <c r="B61" s="1336"/>
      <c r="C61" s="1173" t="s">
        <v>564</v>
      </c>
      <c r="D61" s="1443"/>
      <c r="E61" s="1431"/>
      <c r="F61" s="1431"/>
      <c r="G61" s="1444" t="s">
        <v>460</v>
      </c>
      <c r="H61" s="1431"/>
      <c r="I61" s="1445" t="s">
        <v>509</v>
      </c>
      <c r="J61" s="1446"/>
      <c r="K61" s="1446"/>
      <c r="L61" s="1446"/>
      <c r="M61" s="1431"/>
      <c r="N61" s="236"/>
      <c r="O61" s="1336"/>
    </row>
    <row r="62" spans="1:53" ht="18" customHeight="1">
      <c r="A62" s="1336"/>
      <c r="B62" s="1336"/>
      <c r="C62" s="1587" t="s">
        <v>565</v>
      </c>
      <c r="D62" s="1587"/>
      <c r="E62" s="1587"/>
      <c r="F62" s="1587"/>
      <c r="G62" s="1587"/>
      <c r="H62" s="1587"/>
      <c r="I62" s="1587"/>
      <c r="J62" s="1587"/>
      <c r="K62" s="1587"/>
      <c r="L62" s="1587"/>
      <c r="M62" s="1587"/>
      <c r="N62" s="236"/>
      <c r="O62" s="1336"/>
    </row>
    <row r="63" spans="1:53" ht="9.75" customHeight="1">
      <c r="A63" s="1336"/>
      <c r="B63" s="1336"/>
      <c r="C63" s="1447" t="s">
        <v>566</v>
      </c>
      <c r="D63" s="1443"/>
      <c r="E63" s="1448"/>
      <c r="F63" s="1448"/>
      <c r="G63" s="1448"/>
      <c r="H63" s="1448"/>
      <c r="I63" s="1449"/>
      <c r="J63" s="1449"/>
      <c r="K63" s="1449"/>
      <c r="L63" s="1449"/>
      <c r="M63" s="1449"/>
      <c r="N63" s="236"/>
      <c r="O63" s="1336"/>
    </row>
    <row r="64" spans="1:53" ht="13.5" customHeight="1">
      <c r="A64" s="1336"/>
      <c r="B64" s="1336"/>
      <c r="C64" s="1447"/>
      <c r="D64" s="1443"/>
      <c r="E64" s="1448"/>
      <c r="F64" s="1448"/>
      <c r="G64" s="1448"/>
      <c r="H64" s="1448"/>
      <c r="J64" s="1450"/>
      <c r="K64" s="1588">
        <v>43101</v>
      </c>
      <c r="L64" s="1588"/>
      <c r="M64" s="1588"/>
      <c r="N64" s="403">
        <v>13</v>
      </c>
      <c r="O64" s="1336"/>
    </row>
  </sheetData>
  <mergeCells count="31">
    <mergeCell ref="B1:E1"/>
    <mergeCell ref="B30:B58"/>
    <mergeCell ref="C31:D31"/>
    <mergeCell ref="C32:D32"/>
    <mergeCell ref="C33:D33"/>
    <mergeCell ref="C34:D34"/>
    <mergeCell ref="E26:M26"/>
    <mergeCell ref="C28:D28"/>
    <mergeCell ref="C29:D29"/>
    <mergeCell ref="C48:D48"/>
    <mergeCell ref="C35:D35"/>
    <mergeCell ref="C36:D36"/>
    <mergeCell ref="C37:D37"/>
    <mergeCell ref="C38:D38"/>
    <mergeCell ref="C41:D41"/>
    <mergeCell ref="C42:D42"/>
    <mergeCell ref="C43:D43"/>
    <mergeCell ref="C44:D44"/>
    <mergeCell ref="C45:D45"/>
    <mergeCell ref="C46:D46"/>
    <mergeCell ref="C47:D47"/>
    <mergeCell ref="C57:D57"/>
    <mergeCell ref="C58:D58"/>
    <mergeCell ref="C62:M62"/>
    <mergeCell ref="K64:M64"/>
    <mergeCell ref="C51:D51"/>
    <mergeCell ref="C52:D52"/>
    <mergeCell ref="C53:D53"/>
    <mergeCell ref="C54:D54"/>
    <mergeCell ref="C55:D55"/>
    <mergeCell ref="C56:D56"/>
  </mergeCells>
  <conditionalFormatting sqref="F41:M48">
    <cfRule type="top10" dxfId="14" priority="1" rank="5"/>
  </conditionalFormatting>
  <hyperlinks>
    <hyperlink ref="I61" r:id="rId1"/>
  </hyperlinks>
  <printOptions horizontalCentered="1"/>
  <pageMargins left="0.15748031496062992" right="0.15748031496062992" top="0.19685039370078741" bottom="0.19685039370078741" header="0" footer="0"/>
  <pageSetup paperSize="9" orientation="portrait" r:id="rId2"/>
  <headerFooter alignWithMargins="0"/>
  <ignoredErrors>
    <ignoredError sqref="AR31:AR36 AR37:AR38" formulaRange="1"/>
  </ignoredErrors>
  <drawing r:id="rId3"/>
  <legacyDrawing r:id="rId4"/>
  <mc:AlternateContent xmlns:mc="http://schemas.openxmlformats.org/markup-compatibility/2006">
    <mc:Choice Requires="x14">
      <controls>
        <mc:AlternateContent xmlns:mc="http://schemas.openxmlformats.org/markup-compatibility/2006">
          <mc:Choice Requires="x14">
            <control shapeId="29697" r:id="rId5" name="Drop Down 1">
              <controlPr defaultSize="0" autoLine="0" autoPict="0">
                <anchor moveWithCells="1">
                  <from>
                    <xdr:col>3</xdr:col>
                    <xdr:colOff>66675</xdr:colOff>
                    <xdr:row>27</xdr:row>
                    <xdr:rowOff>142875</xdr:rowOff>
                  </from>
                  <to>
                    <xdr:col>3</xdr:col>
                    <xdr:colOff>1257300</xdr:colOff>
                    <xdr:row>27</xdr:row>
                    <xdr:rowOff>342900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H60"/>
  <sheetViews>
    <sheetView zoomScale="110" zoomScaleNormal="110" workbookViewId="0"/>
  </sheetViews>
  <sheetFormatPr defaultRowHeight="12.75"/>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6" ht="13.5" customHeight="1">
      <c r="A1" s="131"/>
      <c r="B1" s="237"/>
      <c r="C1" s="237"/>
      <c r="D1" s="237"/>
      <c r="E1" s="226"/>
      <c r="F1" s="226"/>
      <c r="G1" s="226"/>
      <c r="H1" s="226"/>
      <c r="I1" s="226"/>
      <c r="J1" s="226"/>
      <c r="K1" s="226"/>
      <c r="L1" s="1600" t="s">
        <v>319</v>
      </c>
      <c r="M1" s="1600"/>
      <c r="N1" s="1600"/>
      <c r="O1" s="1600"/>
      <c r="P1" s="131"/>
    </row>
    <row r="2" spans="1:16" ht="6" customHeight="1">
      <c r="A2" s="131"/>
      <c r="B2" s="238"/>
      <c r="C2" s="400"/>
      <c r="D2" s="400"/>
      <c r="E2" s="225"/>
      <c r="F2" s="225"/>
      <c r="G2" s="225"/>
      <c r="H2" s="225"/>
      <c r="I2" s="225"/>
      <c r="J2" s="225"/>
      <c r="K2" s="225"/>
      <c r="L2" s="225"/>
      <c r="M2" s="225"/>
      <c r="N2" s="133"/>
      <c r="O2" s="133"/>
      <c r="P2" s="131"/>
    </row>
    <row r="3" spans="1:16" ht="13.5" customHeight="1" thickBot="1">
      <c r="A3" s="131"/>
      <c r="B3" s="239"/>
      <c r="C3" s="134"/>
      <c r="D3" s="134"/>
      <c r="E3" s="134"/>
      <c r="F3" s="133"/>
      <c r="G3" s="133"/>
      <c r="H3" s="133"/>
      <c r="I3" s="133"/>
      <c r="J3" s="133"/>
      <c r="K3" s="133"/>
      <c r="L3" s="569"/>
      <c r="M3" s="569"/>
      <c r="N3" s="569" t="s">
        <v>70</v>
      </c>
      <c r="O3" s="569"/>
      <c r="P3" s="569"/>
    </row>
    <row r="4" spans="1:16" ht="15" customHeight="1" thickBot="1">
      <c r="A4" s="131"/>
      <c r="B4" s="239"/>
      <c r="C4" s="1161" t="s">
        <v>497</v>
      </c>
      <c r="D4" s="255"/>
      <c r="E4" s="255"/>
      <c r="F4" s="255"/>
      <c r="G4" s="255"/>
      <c r="H4" s="255"/>
      <c r="I4" s="255"/>
      <c r="J4" s="255"/>
      <c r="K4" s="255"/>
      <c r="L4" s="255"/>
      <c r="M4" s="255"/>
      <c r="N4" s="256"/>
      <c r="O4" s="569"/>
      <c r="P4" s="569"/>
    </row>
    <row r="5" spans="1:16" ht="7.5" customHeight="1">
      <c r="A5" s="131"/>
      <c r="B5" s="239"/>
      <c r="C5" s="1601" t="s">
        <v>85</v>
      </c>
      <c r="D5" s="1601"/>
      <c r="E5" s="133"/>
      <c r="F5" s="11"/>
      <c r="G5" s="133"/>
      <c r="H5" s="133"/>
      <c r="I5" s="133"/>
      <c r="J5" s="133"/>
      <c r="K5" s="133"/>
      <c r="L5" s="569"/>
      <c r="M5" s="569"/>
      <c r="N5" s="569"/>
      <c r="O5" s="569"/>
      <c r="P5" s="569"/>
    </row>
    <row r="6" spans="1:16" ht="13.5" customHeight="1">
      <c r="A6" s="131"/>
      <c r="B6" s="239"/>
      <c r="C6" s="1602"/>
      <c r="D6" s="1602"/>
      <c r="E6" s="81">
        <v>1999</v>
      </c>
      <c r="F6" s="82">
        <v>2011</v>
      </c>
      <c r="G6" s="133"/>
      <c r="H6" s="82">
        <v>2012</v>
      </c>
      <c r="I6" s="82">
        <v>2013</v>
      </c>
      <c r="J6" s="82">
        <v>2014</v>
      </c>
      <c r="K6" s="82">
        <v>2015</v>
      </c>
      <c r="L6" s="82">
        <v>2016</v>
      </c>
      <c r="M6" s="82">
        <v>2017</v>
      </c>
      <c r="N6" s="82">
        <v>2018</v>
      </c>
      <c r="O6" s="569"/>
      <c r="P6" s="569"/>
    </row>
    <row r="7" spans="1:16" ht="2.25" customHeight="1">
      <c r="A7" s="131"/>
      <c r="B7" s="239"/>
      <c r="C7" s="83"/>
      <c r="D7" s="83"/>
      <c r="E7" s="11"/>
      <c r="F7" s="11"/>
      <c r="G7" s="133"/>
      <c r="H7" s="11"/>
      <c r="I7" s="11"/>
      <c r="J7" s="11"/>
      <c r="K7" s="11"/>
      <c r="L7" s="11"/>
      <c r="M7" s="11"/>
      <c r="N7" s="11"/>
      <c r="O7" s="569"/>
      <c r="P7" s="569"/>
    </row>
    <row r="8" spans="1:16" ht="30" customHeight="1">
      <c r="A8" s="131"/>
      <c r="B8" s="239"/>
      <c r="C8" s="1175" t="s">
        <v>296</v>
      </c>
      <c r="D8" s="1175"/>
      <c r="E8" s="1175"/>
      <c r="F8" s="1053">
        <v>485</v>
      </c>
      <c r="G8" s="224"/>
      <c r="H8" s="1053">
        <v>485</v>
      </c>
      <c r="I8" s="1053">
        <v>485</v>
      </c>
      <c r="J8" s="1053">
        <v>505</v>
      </c>
      <c r="K8" s="1053">
        <v>505</v>
      </c>
      <c r="L8" s="1053">
        <v>530</v>
      </c>
      <c r="M8" s="1053">
        <v>557</v>
      </c>
      <c r="N8" s="1053">
        <v>580</v>
      </c>
      <c r="O8" s="199"/>
      <c r="P8" s="199"/>
    </row>
    <row r="9" spans="1:16" ht="31.5" customHeight="1">
      <c r="A9" s="131"/>
      <c r="B9" s="241"/>
      <c r="C9" s="198" t="s">
        <v>284</v>
      </c>
      <c r="D9" s="198"/>
      <c r="E9" s="195"/>
      <c r="F9" s="195" t="s">
        <v>283</v>
      </c>
      <c r="G9" s="197"/>
      <c r="H9" s="564" t="s">
        <v>336</v>
      </c>
      <c r="I9" s="564" t="s">
        <v>336</v>
      </c>
      <c r="J9" s="195" t="s">
        <v>500</v>
      </c>
      <c r="K9" s="564" t="s">
        <v>336</v>
      </c>
      <c r="L9" s="195" t="s">
        <v>434</v>
      </c>
      <c r="M9" s="195" t="s">
        <v>475</v>
      </c>
      <c r="N9" s="195" t="s">
        <v>498</v>
      </c>
      <c r="O9" s="196"/>
      <c r="P9" s="196"/>
    </row>
    <row r="10" spans="1:16" s="137" customFormat="1" ht="18" customHeight="1">
      <c r="A10" s="135"/>
      <c r="B10" s="240"/>
      <c r="C10" s="138" t="s">
        <v>282</v>
      </c>
      <c r="D10" s="138"/>
      <c r="E10" s="195"/>
      <c r="F10" s="195" t="s">
        <v>281</v>
      </c>
      <c r="G10" s="136"/>
      <c r="H10" s="564" t="s">
        <v>336</v>
      </c>
      <c r="I10" s="564" t="s">
        <v>336</v>
      </c>
      <c r="J10" s="195" t="s">
        <v>405</v>
      </c>
      <c r="K10" s="564" t="s">
        <v>336</v>
      </c>
      <c r="L10" s="195" t="s">
        <v>433</v>
      </c>
      <c r="M10" s="195" t="s">
        <v>474</v>
      </c>
      <c r="N10" s="195" t="s">
        <v>499</v>
      </c>
      <c r="O10" s="195"/>
      <c r="P10" s="195"/>
    </row>
    <row r="11" spans="1:16" ht="20.25" customHeight="1" thickBot="1">
      <c r="A11" s="131"/>
      <c r="B11" s="239"/>
      <c r="C11" s="571" t="s">
        <v>337</v>
      </c>
      <c r="D11" s="570"/>
      <c r="E11" s="133"/>
      <c r="F11" s="133"/>
      <c r="G11" s="133"/>
      <c r="H11" s="133"/>
      <c r="I11" s="133"/>
      <c r="J11" s="133"/>
      <c r="K11" s="133"/>
      <c r="L11" s="133"/>
      <c r="M11" s="133"/>
      <c r="N11" s="569"/>
      <c r="O11" s="133"/>
      <c r="P11" s="131"/>
    </row>
    <row r="12" spans="1:16" s="137" customFormat="1" ht="13.5" customHeight="1" thickBot="1">
      <c r="A12" s="135"/>
      <c r="B12" s="240"/>
      <c r="C12" s="1161" t="s">
        <v>280</v>
      </c>
      <c r="D12" s="1160"/>
      <c r="E12" s="253"/>
      <c r="F12" s="253"/>
      <c r="G12" s="253"/>
      <c r="H12" s="253"/>
      <c r="I12" s="253"/>
      <c r="J12" s="253"/>
      <c r="K12" s="253"/>
      <c r="L12" s="253"/>
      <c r="M12" s="253"/>
      <c r="N12" s="254"/>
      <c r="O12" s="133"/>
      <c r="P12" s="131"/>
    </row>
    <row r="13" spans="1:16" ht="7.5" customHeight="1">
      <c r="A13" s="131"/>
      <c r="B13" s="239"/>
      <c r="C13" s="1603" t="s">
        <v>277</v>
      </c>
      <c r="D13" s="1603"/>
      <c r="E13" s="139"/>
      <c r="F13" s="139"/>
      <c r="G13" s="84"/>
      <c r="H13" s="140"/>
      <c r="I13" s="140"/>
      <c r="J13" s="140"/>
      <c r="K13" s="140"/>
      <c r="L13" s="140"/>
      <c r="M13" s="140"/>
      <c r="N13" s="140"/>
      <c r="O13" s="133"/>
      <c r="P13" s="131"/>
    </row>
    <row r="14" spans="1:16" ht="13.5" customHeight="1">
      <c r="A14" s="131"/>
      <c r="B14" s="239"/>
      <c r="C14" s="1604"/>
      <c r="D14" s="1604"/>
      <c r="E14" s="139"/>
      <c r="F14" s="139"/>
      <c r="G14" s="84"/>
      <c r="H14" s="1162">
        <v>2013</v>
      </c>
      <c r="I14" s="1605">
        <v>2014</v>
      </c>
      <c r="J14" s="1606"/>
      <c r="K14" s="1605">
        <v>2015</v>
      </c>
      <c r="L14" s="1606"/>
      <c r="M14" s="1605">
        <v>2016</v>
      </c>
      <c r="N14" s="1607"/>
      <c r="O14" s="133"/>
      <c r="P14" s="131"/>
    </row>
    <row r="15" spans="1:16" ht="12.75" customHeight="1">
      <c r="A15" s="131"/>
      <c r="B15" s="239"/>
      <c r="C15" s="139"/>
      <c r="D15" s="139"/>
      <c r="E15" s="139"/>
      <c r="F15" s="139"/>
      <c r="G15" s="84"/>
      <c r="H15" s="477" t="s">
        <v>86</v>
      </c>
      <c r="I15" s="1108" t="s">
        <v>87</v>
      </c>
      <c r="J15" s="720" t="s">
        <v>86</v>
      </c>
      <c r="K15" s="1108" t="s">
        <v>87</v>
      </c>
      <c r="L15" s="477" t="s">
        <v>86</v>
      </c>
      <c r="M15" s="1108" t="s">
        <v>477</v>
      </c>
      <c r="N15" s="963" t="s">
        <v>492</v>
      </c>
      <c r="O15" s="133"/>
      <c r="P15" s="131"/>
    </row>
    <row r="16" spans="1:16" ht="4.5" customHeight="1">
      <c r="A16" s="131"/>
      <c r="B16" s="239"/>
      <c r="C16" s="139"/>
      <c r="D16" s="139"/>
      <c r="E16" s="139"/>
      <c r="F16" s="139"/>
      <c r="G16" s="84"/>
      <c r="H16" s="404"/>
      <c r="I16" s="404"/>
      <c r="J16" s="1110"/>
      <c r="K16" s="1110"/>
      <c r="L16" s="1110"/>
      <c r="M16" s="1110"/>
      <c r="N16" s="1111"/>
      <c r="O16" s="140"/>
      <c r="P16" s="131"/>
    </row>
    <row r="17" spans="1:23" ht="15" customHeight="1">
      <c r="A17" s="131"/>
      <c r="B17" s="239"/>
      <c r="C17" s="218" t="s">
        <v>295</v>
      </c>
      <c r="D17" s="250"/>
      <c r="E17" s="245"/>
      <c r="F17" s="245"/>
      <c r="G17" s="252"/>
      <c r="H17" s="565">
        <v>958.81</v>
      </c>
      <c r="I17" s="985">
        <v>945.78</v>
      </c>
      <c r="J17" s="565">
        <v>946.97</v>
      </c>
      <c r="K17" s="991">
        <v>950.9</v>
      </c>
      <c r="L17" s="1085">
        <v>952.67243142082441</v>
      </c>
      <c r="M17" s="565">
        <v>957.61</v>
      </c>
      <c r="N17" s="565">
        <v>961.31</v>
      </c>
      <c r="O17" s="140"/>
      <c r="P17" s="131"/>
      <c r="Q17" s="565"/>
    </row>
    <row r="18" spans="1:23" ht="13.5" customHeight="1">
      <c r="A18" s="131"/>
      <c r="B18" s="239"/>
      <c r="C18" s="573" t="s">
        <v>72</v>
      </c>
      <c r="D18" s="141"/>
      <c r="E18" s="139"/>
      <c r="F18" s="139"/>
      <c r="G18" s="84"/>
      <c r="H18" s="566">
        <v>1037.9100000000001</v>
      </c>
      <c r="I18" s="986">
        <v>1032.19</v>
      </c>
      <c r="J18" s="566">
        <v>1033.18</v>
      </c>
      <c r="K18" s="982">
        <v>1035.1600000000001</v>
      </c>
      <c r="L18" s="1086">
        <v>1034.2916578226188</v>
      </c>
      <c r="M18" s="566">
        <v>1038.3599999999999</v>
      </c>
      <c r="N18" s="566">
        <v>1045.1300000000001</v>
      </c>
      <c r="O18" s="140"/>
      <c r="P18" s="131"/>
      <c r="Q18" s="566"/>
      <c r="R18" s="1112"/>
    </row>
    <row r="19" spans="1:23" ht="13.5" customHeight="1">
      <c r="A19" s="131"/>
      <c r="B19" s="239"/>
      <c r="C19" s="573" t="s">
        <v>71</v>
      </c>
      <c r="D19" s="141"/>
      <c r="E19" s="139"/>
      <c r="F19" s="139"/>
      <c r="G19" s="84"/>
      <c r="H19" s="566">
        <v>853.8</v>
      </c>
      <c r="I19" s="986">
        <v>840.78</v>
      </c>
      <c r="J19" s="566">
        <v>842.98</v>
      </c>
      <c r="K19" s="982">
        <v>849.53</v>
      </c>
      <c r="L19" s="1086">
        <v>852.69380865007668</v>
      </c>
      <c r="M19" s="566">
        <v>860.34</v>
      </c>
      <c r="N19" s="566">
        <v>861.16</v>
      </c>
      <c r="O19" s="140"/>
      <c r="P19" s="131"/>
      <c r="Q19" s="566"/>
      <c r="R19" s="1112"/>
    </row>
    <row r="20" spans="1:23" ht="6.75" customHeight="1">
      <c r="A20" s="131"/>
      <c r="B20" s="239"/>
      <c r="C20" s="172"/>
      <c r="D20" s="141"/>
      <c r="E20" s="139"/>
      <c r="F20" s="139"/>
      <c r="G20" s="84"/>
      <c r="H20" s="574"/>
      <c r="I20" s="987"/>
      <c r="J20" s="574"/>
      <c r="K20" s="1087"/>
      <c r="L20" s="1088"/>
      <c r="M20" s="574"/>
      <c r="N20" s="574"/>
      <c r="O20" s="140"/>
      <c r="P20" s="131"/>
      <c r="Q20" s="574"/>
    </row>
    <row r="21" spans="1:23" ht="15" customHeight="1">
      <c r="A21" s="131"/>
      <c r="B21" s="239"/>
      <c r="C21" s="218" t="s">
        <v>294</v>
      </c>
      <c r="D21" s="250"/>
      <c r="E21" s="245"/>
      <c r="F21" s="245"/>
      <c r="G21" s="249"/>
      <c r="H21" s="565">
        <v>1125.5899999999999</v>
      </c>
      <c r="I21" s="991">
        <v>1120.4000000000001</v>
      </c>
      <c r="J21" s="565">
        <v>1124.49</v>
      </c>
      <c r="K21" s="991">
        <v>1140.3699999999999</v>
      </c>
      <c r="L21" s="1085">
        <v>1130.3699999999999</v>
      </c>
      <c r="M21" s="565">
        <v>1138.73</v>
      </c>
      <c r="N21" s="565">
        <v>1144.6099999999999</v>
      </c>
      <c r="O21" s="140"/>
      <c r="P21" s="131"/>
      <c r="Q21" s="565"/>
    </row>
    <row r="22" spans="1:23" s="143" customFormat="1" ht="13.5" customHeight="1">
      <c r="A22" s="142"/>
      <c r="B22" s="242"/>
      <c r="C22" s="573" t="s">
        <v>72</v>
      </c>
      <c r="D22" s="141"/>
      <c r="E22" s="139"/>
      <c r="F22" s="139"/>
      <c r="G22" s="84"/>
      <c r="H22" s="566">
        <v>1233.47</v>
      </c>
      <c r="I22" s="982">
        <v>1241.71</v>
      </c>
      <c r="J22" s="566">
        <v>1246.24</v>
      </c>
      <c r="K22" s="982">
        <v>1262.17</v>
      </c>
      <c r="L22" s="1086">
        <v>1245.79</v>
      </c>
      <c r="M22" s="566">
        <v>1259.46</v>
      </c>
      <c r="N22" s="566">
        <v>1271.24</v>
      </c>
      <c r="O22" s="139"/>
      <c r="P22" s="142"/>
      <c r="Q22" s="566"/>
      <c r="S22" s="132"/>
      <c r="T22" s="132"/>
      <c r="U22" s="132"/>
      <c r="V22" s="132"/>
      <c r="W22" s="132"/>
    </row>
    <row r="23" spans="1:23" s="143" customFormat="1" ht="13.5" customHeight="1">
      <c r="A23" s="142"/>
      <c r="B23" s="242"/>
      <c r="C23" s="573" t="s">
        <v>71</v>
      </c>
      <c r="D23" s="141"/>
      <c r="E23" s="139"/>
      <c r="F23" s="139"/>
      <c r="G23" s="84"/>
      <c r="H23" s="566">
        <v>982.36</v>
      </c>
      <c r="I23" s="986">
        <v>972.99</v>
      </c>
      <c r="J23" s="566">
        <v>977.62</v>
      </c>
      <c r="K23" s="982">
        <v>993.84</v>
      </c>
      <c r="L23" s="1086">
        <v>989</v>
      </c>
      <c r="M23" s="982">
        <v>993.28</v>
      </c>
      <c r="N23" s="566">
        <v>993.3</v>
      </c>
      <c r="O23" s="139"/>
      <c r="P23" s="142"/>
      <c r="Q23" s="566"/>
      <c r="S23" s="132"/>
      <c r="T23" s="132"/>
      <c r="U23" s="132"/>
      <c r="V23" s="132"/>
      <c r="W23" s="132"/>
    </row>
    <row r="24" spans="1:23" ht="15" customHeight="1">
      <c r="A24" s="131"/>
      <c r="B24" s="239"/>
      <c r="C24" s="1056" t="s">
        <v>467</v>
      </c>
      <c r="E24" s="139"/>
      <c r="F24" s="139"/>
      <c r="G24" s="84"/>
      <c r="H24" s="1055">
        <f>+H23/H22</f>
        <v>0.79641985617809918</v>
      </c>
      <c r="I24" s="1057">
        <f t="shared" ref="I24:N24" si="0">+I23/I22</f>
        <v>0.78358876066070171</v>
      </c>
      <c r="J24" s="1055">
        <f t="shared" si="0"/>
        <v>0.78445564257285916</v>
      </c>
      <c r="K24" s="1089">
        <f t="shared" si="0"/>
        <v>0.78740581696601886</v>
      </c>
      <c r="L24" s="1090">
        <f t="shared" si="0"/>
        <v>0.79387376684673983</v>
      </c>
      <c r="M24" s="1089">
        <f t="shared" si="0"/>
        <v>0.78865545551268001</v>
      </c>
      <c r="N24" s="1109">
        <f t="shared" si="0"/>
        <v>0.78136307856895626</v>
      </c>
      <c r="O24" s="140"/>
      <c r="P24" s="131"/>
      <c r="Q24" s="1109"/>
    </row>
    <row r="25" spans="1:23" ht="21.75" customHeight="1">
      <c r="A25" s="131"/>
      <c r="B25" s="239"/>
      <c r="C25" s="218" t="s">
        <v>293</v>
      </c>
      <c r="D25" s="250"/>
      <c r="E25" s="245"/>
      <c r="F25" s="245"/>
      <c r="G25" s="251"/>
      <c r="H25" s="567">
        <f>+H17/H21*100</f>
        <v>85.182881866398958</v>
      </c>
      <c r="I25" s="988">
        <f t="shared" ref="I25:N25" si="1">+I17/I21*100</f>
        <v>84.41449482327738</v>
      </c>
      <c r="J25" s="567">
        <f t="shared" si="1"/>
        <v>84.21328780158116</v>
      </c>
      <c r="K25" s="1091">
        <f t="shared" si="1"/>
        <v>83.385217078667452</v>
      </c>
      <c r="L25" s="1092">
        <f t="shared" si="1"/>
        <v>84.279698808427725</v>
      </c>
      <c r="M25" s="1091">
        <f t="shared" si="1"/>
        <v>84.094561485163297</v>
      </c>
      <c r="N25" s="567">
        <f t="shared" si="1"/>
        <v>83.985811761211252</v>
      </c>
      <c r="O25" s="140"/>
      <c r="P25" s="131"/>
      <c r="Q25" s="567"/>
    </row>
    <row r="26" spans="1:23" ht="13.5" customHeight="1">
      <c r="A26" s="131"/>
      <c r="B26" s="239"/>
      <c r="C26" s="573" t="s">
        <v>72</v>
      </c>
      <c r="D26" s="141"/>
      <c r="E26" s="139"/>
      <c r="F26" s="139"/>
      <c r="G26" s="194"/>
      <c r="H26" s="783">
        <f t="shared" ref="H26:H27" si="2">+H18/H22*100</f>
        <v>84.145540629281626</v>
      </c>
      <c r="I26" s="989">
        <f t="shared" ref="I26:N26" si="3">+I18/I22*100</f>
        <v>83.126494914271447</v>
      </c>
      <c r="J26" s="783">
        <f t="shared" si="3"/>
        <v>82.903774553858014</v>
      </c>
      <c r="K26" s="1093">
        <f t="shared" si="3"/>
        <v>82.014308690588436</v>
      </c>
      <c r="L26" s="1094">
        <f t="shared" si="3"/>
        <v>83.022953934661444</v>
      </c>
      <c r="M26" s="1093">
        <f t="shared" si="3"/>
        <v>82.444857319803717</v>
      </c>
      <c r="N26" s="783">
        <f t="shared" si="3"/>
        <v>82.213429407507647</v>
      </c>
      <c r="O26" s="140"/>
      <c r="P26" s="131"/>
      <c r="Q26" s="783"/>
    </row>
    <row r="27" spans="1:23" ht="13.5" customHeight="1">
      <c r="A27" s="131"/>
      <c r="B27" s="239"/>
      <c r="C27" s="573" t="s">
        <v>71</v>
      </c>
      <c r="D27" s="141"/>
      <c r="E27" s="139"/>
      <c r="F27" s="139"/>
      <c r="G27" s="194"/>
      <c r="H27" s="783">
        <f t="shared" si="2"/>
        <v>86.913147929475954</v>
      </c>
      <c r="I27" s="989">
        <f t="shared" ref="I27:N27" si="4">+I19/I23*100</f>
        <v>86.411987790213658</v>
      </c>
      <c r="J27" s="783">
        <f t="shared" si="4"/>
        <v>86.227777664123067</v>
      </c>
      <c r="K27" s="1093">
        <f t="shared" si="4"/>
        <v>85.479554052966265</v>
      </c>
      <c r="L27" s="1094">
        <f t="shared" si="4"/>
        <v>86.217776405467816</v>
      </c>
      <c r="M27" s="1093">
        <f t="shared" si="4"/>
        <v>86.616059922680421</v>
      </c>
      <c r="N27" s="783">
        <f t="shared" si="4"/>
        <v>86.696869022450414</v>
      </c>
      <c r="O27" s="140"/>
      <c r="P27" s="131"/>
      <c r="Q27" s="783"/>
    </row>
    <row r="28" spans="1:23" ht="6.75" customHeight="1">
      <c r="A28" s="131"/>
      <c r="B28" s="239"/>
      <c r="C28" s="172"/>
      <c r="D28" s="141"/>
      <c r="E28" s="139"/>
      <c r="F28" s="139"/>
      <c r="G28" s="193"/>
      <c r="H28" s="568"/>
      <c r="I28" s="990"/>
      <c r="J28" s="568"/>
      <c r="K28" s="1095"/>
      <c r="L28" s="1096"/>
      <c r="M28" s="1095"/>
      <c r="N28" s="568"/>
      <c r="O28" s="140"/>
      <c r="P28" s="131"/>
      <c r="Q28" s="568"/>
    </row>
    <row r="29" spans="1:23" ht="23.25" customHeight="1">
      <c r="A29" s="131"/>
      <c r="B29" s="239"/>
      <c r="C29" s="1608" t="s">
        <v>292</v>
      </c>
      <c r="D29" s="1608"/>
      <c r="E29" s="1608"/>
      <c r="F29" s="1608"/>
      <c r="G29" s="249"/>
      <c r="H29" s="565">
        <v>12</v>
      </c>
      <c r="I29" s="985">
        <v>13.2</v>
      </c>
      <c r="J29" s="565">
        <v>19.600000000000001</v>
      </c>
      <c r="K29" s="991">
        <v>21.4</v>
      </c>
      <c r="L29" s="1085">
        <v>21.1</v>
      </c>
      <c r="M29" s="991">
        <v>25.3</v>
      </c>
      <c r="N29" s="565">
        <v>23.3</v>
      </c>
      <c r="O29" s="140"/>
      <c r="P29" s="131"/>
      <c r="Q29" s="565"/>
    </row>
    <row r="30" spans="1:23" ht="13.5" customHeight="1">
      <c r="A30" s="142"/>
      <c r="B30" s="242"/>
      <c r="C30" s="573" t="s">
        <v>279</v>
      </c>
      <c r="D30" s="141"/>
      <c r="E30" s="139"/>
      <c r="F30" s="139"/>
      <c r="G30" s="84"/>
      <c r="H30" s="566">
        <v>8.6999999999999993</v>
      </c>
      <c r="I30" s="982">
        <v>8.1</v>
      </c>
      <c r="J30" s="566">
        <v>15.1</v>
      </c>
      <c r="K30" s="982">
        <v>16.899999999999999</v>
      </c>
      <c r="L30" s="1086">
        <v>17</v>
      </c>
      <c r="M30" s="982">
        <v>19.7</v>
      </c>
      <c r="N30" s="566">
        <v>18.5</v>
      </c>
      <c r="P30" s="131"/>
      <c r="Q30" s="566"/>
    </row>
    <row r="31" spans="1:23" ht="13.5" customHeight="1">
      <c r="A31" s="131"/>
      <c r="B31" s="239"/>
      <c r="C31" s="573" t="s">
        <v>278</v>
      </c>
      <c r="D31" s="141"/>
      <c r="E31" s="139"/>
      <c r="F31" s="139"/>
      <c r="G31" s="84"/>
      <c r="H31" s="566">
        <v>16.5</v>
      </c>
      <c r="I31" s="982">
        <v>19.3</v>
      </c>
      <c r="J31" s="566">
        <v>25</v>
      </c>
      <c r="K31" s="982">
        <v>26.9</v>
      </c>
      <c r="L31" s="1086">
        <v>26.2</v>
      </c>
      <c r="M31" s="982">
        <v>32</v>
      </c>
      <c r="N31" s="566">
        <v>28.9</v>
      </c>
      <c r="O31" s="140"/>
      <c r="P31" s="131"/>
      <c r="Q31" s="566"/>
    </row>
    <row r="32" spans="1:23" ht="20.25" customHeight="1" thickBot="1">
      <c r="A32" s="131"/>
      <c r="B32" s="239"/>
      <c r="C32" s="172"/>
      <c r="D32" s="141"/>
      <c r="E32" s="139"/>
      <c r="F32" s="139"/>
      <c r="G32" s="1618"/>
      <c r="H32" s="1618"/>
      <c r="I32" s="1618"/>
      <c r="J32" s="1618"/>
      <c r="K32" s="1618"/>
      <c r="L32" s="1618"/>
      <c r="M32" s="1619"/>
      <c r="N32" s="1619"/>
      <c r="O32" s="140"/>
      <c r="P32" s="131"/>
    </row>
    <row r="33" spans="1:34" ht="30.75" customHeight="1" thickBot="1">
      <c r="A33" s="131"/>
      <c r="B33" s="239"/>
      <c r="C33" s="1610" t="s">
        <v>496</v>
      </c>
      <c r="D33" s="1611"/>
      <c r="E33" s="1611"/>
      <c r="F33" s="1611"/>
      <c r="G33" s="1611"/>
      <c r="H33" s="1611"/>
      <c r="I33" s="1611"/>
      <c r="J33" s="1611"/>
      <c r="K33" s="1611"/>
      <c r="L33" s="1611"/>
      <c r="M33" s="1611"/>
      <c r="N33" s="1612"/>
      <c r="O33" s="187"/>
      <c r="P33" s="131"/>
    </row>
    <row r="34" spans="1:34" ht="7.5" customHeight="1">
      <c r="A34" s="131"/>
      <c r="B34" s="239"/>
      <c r="C34" s="1613" t="s">
        <v>277</v>
      </c>
      <c r="D34" s="1613"/>
      <c r="E34" s="190"/>
      <c r="F34" s="189"/>
      <c r="G34" s="144"/>
      <c r="H34" s="145"/>
      <c r="I34" s="145"/>
      <c r="J34" s="145"/>
      <c r="K34" s="145"/>
      <c r="L34" s="145"/>
      <c r="M34" s="145"/>
      <c r="N34" s="145"/>
      <c r="O34" s="187"/>
      <c r="P34" s="131"/>
      <c r="S34" s="137"/>
      <c r="T34" s="137"/>
      <c r="U34" s="137"/>
      <c r="V34" s="137"/>
      <c r="W34" s="137"/>
      <c r="X34" s="137"/>
      <c r="Y34" s="137"/>
      <c r="Z34" s="137"/>
      <c r="AA34" s="137"/>
      <c r="AB34" s="137"/>
      <c r="AC34" s="137"/>
      <c r="AD34" s="137"/>
      <c r="AF34" s="137"/>
      <c r="AG34" s="137"/>
      <c r="AH34" s="137"/>
    </row>
    <row r="35" spans="1:34" ht="36" customHeight="1">
      <c r="A35" s="131"/>
      <c r="B35" s="239"/>
      <c r="C35" s="1614"/>
      <c r="D35" s="1614"/>
      <c r="E35" s="192"/>
      <c r="F35" s="192"/>
      <c r="G35" s="192"/>
      <c r="H35" s="192"/>
      <c r="I35" s="1615" t="s">
        <v>276</v>
      </c>
      <c r="J35" s="1616"/>
      <c r="K35" s="1617" t="s">
        <v>275</v>
      </c>
      <c r="L35" s="1616"/>
      <c r="M35" s="1617" t="s">
        <v>274</v>
      </c>
      <c r="N35" s="1615"/>
      <c r="O35" s="187"/>
      <c r="P35" s="131"/>
    </row>
    <row r="36" spans="1:34" s="137" customFormat="1" ht="22.5" customHeight="1">
      <c r="A36" s="135"/>
      <c r="B36" s="240"/>
      <c r="C36" s="192"/>
      <c r="D36" s="192"/>
      <c r="E36" s="192"/>
      <c r="F36" s="192"/>
      <c r="G36" s="192"/>
      <c r="H36" s="192"/>
      <c r="I36" s="962" t="s">
        <v>478</v>
      </c>
      <c r="J36" s="962" t="s">
        <v>489</v>
      </c>
      <c r="K36" s="1097" t="s">
        <v>478</v>
      </c>
      <c r="L36" s="1098" t="s">
        <v>489</v>
      </c>
      <c r="M36" s="962" t="s">
        <v>478</v>
      </c>
      <c r="N36" s="962" t="s">
        <v>489</v>
      </c>
      <c r="O36" s="191"/>
      <c r="P36" s="135"/>
      <c r="U36" s="132"/>
      <c r="V36" s="132"/>
      <c r="W36" s="132"/>
      <c r="X36" s="132"/>
      <c r="Y36" s="132"/>
      <c r="Z36" s="132"/>
      <c r="AA36" s="132"/>
      <c r="AB36" s="132"/>
      <c r="AC36" s="132"/>
      <c r="AD36" s="132"/>
      <c r="AF36" s="132"/>
      <c r="AG36" s="132"/>
      <c r="AH36" s="132"/>
    </row>
    <row r="37" spans="1:34" ht="15" customHeight="1">
      <c r="A37" s="131"/>
      <c r="B37" s="239"/>
      <c r="C37" s="218" t="s">
        <v>68</v>
      </c>
      <c r="D37" s="244"/>
      <c r="E37" s="245"/>
      <c r="F37" s="246"/>
      <c r="G37" s="247"/>
      <c r="H37" s="248"/>
      <c r="I37" s="1114">
        <v>957.61093221125657</v>
      </c>
      <c r="J37" s="1114">
        <v>968.6148757509776</v>
      </c>
      <c r="K37" s="1115">
        <v>1138.73</v>
      </c>
      <c r="L37" s="1116">
        <v>1154.2018907098732</v>
      </c>
      <c r="M37" s="983">
        <v>25.3</v>
      </c>
      <c r="N37" s="983">
        <v>23.3</v>
      </c>
      <c r="O37" s="187"/>
      <c r="P37" s="131"/>
      <c r="R37" s="1058"/>
      <c r="S37" s="1058"/>
      <c r="T37" s="1058"/>
      <c r="U37" s="267"/>
      <c r="V37" s="267"/>
      <c r="W37" s="267"/>
      <c r="X37" s="267"/>
      <c r="Y37" s="267"/>
      <c r="Z37" s="267"/>
      <c r="AA37" s="267"/>
      <c r="AB37" s="267"/>
      <c r="AC37" s="267"/>
      <c r="AD37" s="267"/>
      <c r="AF37" s="267"/>
      <c r="AG37" s="267"/>
      <c r="AH37" s="267"/>
    </row>
    <row r="38" spans="1:34" ht="13.5" customHeight="1">
      <c r="A38" s="131"/>
      <c r="B38" s="239"/>
      <c r="C38" s="95" t="s">
        <v>273</v>
      </c>
      <c r="D38" s="201"/>
      <c r="E38" s="201"/>
      <c r="F38" s="201"/>
      <c r="G38" s="201"/>
      <c r="H38" s="201"/>
      <c r="I38" s="1117">
        <v>964.11852531266436</v>
      </c>
      <c r="J38" s="1117">
        <v>953.55170508545496</v>
      </c>
      <c r="K38" s="1113">
        <v>1219.53</v>
      </c>
      <c r="L38" s="1118">
        <v>1228.0551750850489</v>
      </c>
      <c r="M38" s="984">
        <v>17.8</v>
      </c>
      <c r="N38" s="984">
        <v>10.199999999999999</v>
      </c>
      <c r="O38" s="980"/>
      <c r="P38" s="885"/>
      <c r="R38" s="1058"/>
      <c r="S38" s="1058"/>
      <c r="T38" s="1058"/>
      <c r="U38" s="267"/>
      <c r="V38" s="267"/>
      <c r="W38" s="267"/>
      <c r="X38" s="267"/>
      <c r="Y38" s="267"/>
      <c r="Z38" s="267"/>
      <c r="AA38" s="267"/>
      <c r="AB38" s="267"/>
      <c r="AC38" s="267"/>
      <c r="AD38" s="267"/>
      <c r="AF38" s="267"/>
      <c r="AG38" s="267"/>
      <c r="AH38" s="267"/>
    </row>
    <row r="39" spans="1:34" ht="13.5" customHeight="1">
      <c r="A39" s="131"/>
      <c r="B39" s="239"/>
      <c r="C39" s="95" t="s">
        <v>272</v>
      </c>
      <c r="D39" s="201"/>
      <c r="E39" s="201"/>
      <c r="F39" s="201"/>
      <c r="G39" s="201"/>
      <c r="H39" s="201"/>
      <c r="I39" s="1117">
        <v>892.45692649322598</v>
      </c>
      <c r="J39" s="1117">
        <v>900.48690592582659</v>
      </c>
      <c r="K39" s="1113">
        <v>1045.9000000000001</v>
      </c>
      <c r="L39" s="1118">
        <v>1055.0814353029368</v>
      </c>
      <c r="M39" s="984">
        <v>31.6</v>
      </c>
      <c r="N39" s="984">
        <v>25.9</v>
      </c>
      <c r="O39" s="980"/>
      <c r="P39" s="885"/>
      <c r="R39" s="1058"/>
      <c r="S39" s="1058"/>
      <c r="T39" s="1058"/>
      <c r="U39" s="267"/>
      <c r="V39" s="267"/>
      <c r="W39" s="267"/>
      <c r="X39" s="267"/>
      <c r="Y39" s="267"/>
      <c r="Z39" s="267"/>
      <c r="AA39" s="267"/>
      <c r="AB39" s="267"/>
      <c r="AC39" s="267"/>
      <c r="AD39" s="267"/>
      <c r="AF39" s="267"/>
      <c r="AG39" s="267"/>
      <c r="AH39" s="267"/>
    </row>
    <row r="40" spans="1:34" ht="13.5" customHeight="1">
      <c r="A40" s="131"/>
      <c r="B40" s="239"/>
      <c r="C40" s="95" t="s">
        <v>271</v>
      </c>
      <c r="D40" s="188"/>
      <c r="E40" s="188"/>
      <c r="F40" s="188"/>
      <c r="G40" s="188"/>
      <c r="H40" s="188"/>
      <c r="I40" s="1117">
        <v>2022.1768515946819</v>
      </c>
      <c r="J40" s="1117">
        <v>1998.190077263421</v>
      </c>
      <c r="K40" s="1113">
        <v>2854.48</v>
      </c>
      <c r="L40" s="1118">
        <v>2816.0006995181852</v>
      </c>
      <c r="M40" s="984">
        <v>0.4</v>
      </c>
      <c r="N40" s="984">
        <v>0.2</v>
      </c>
      <c r="O40" s="980"/>
      <c r="P40" s="885"/>
      <c r="R40" s="1058"/>
      <c r="S40" s="1058"/>
      <c r="T40" s="1058"/>
      <c r="U40" s="267"/>
      <c r="V40" s="267"/>
      <c r="W40" s="267"/>
      <c r="X40" s="267"/>
      <c r="Y40" s="267"/>
      <c r="Z40" s="267"/>
      <c r="AA40" s="267"/>
      <c r="AB40" s="267"/>
      <c r="AC40" s="267"/>
      <c r="AD40" s="267"/>
      <c r="AF40" s="267"/>
      <c r="AG40" s="267"/>
      <c r="AH40" s="267"/>
    </row>
    <row r="41" spans="1:34" ht="13.5" customHeight="1">
      <c r="A41" s="131"/>
      <c r="B41" s="239"/>
      <c r="C41" s="95" t="s">
        <v>270</v>
      </c>
      <c r="D41" s="188"/>
      <c r="E41" s="188"/>
      <c r="F41" s="188"/>
      <c r="G41" s="188"/>
      <c r="H41" s="188"/>
      <c r="I41" s="1117">
        <v>927.73224506384531</v>
      </c>
      <c r="J41" s="1117">
        <v>927.63529350601436</v>
      </c>
      <c r="K41" s="1113">
        <v>1126.3599999999999</v>
      </c>
      <c r="L41" s="1118">
        <v>1121.8900454628624</v>
      </c>
      <c r="M41" s="984">
        <v>19</v>
      </c>
      <c r="N41" s="984">
        <v>19.100000000000001</v>
      </c>
      <c r="O41" s="980"/>
      <c r="P41" s="885"/>
      <c r="R41" s="1058"/>
      <c r="S41" s="1058"/>
      <c r="T41" s="1058"/>
      <c r="U41" s="267"/>
      <c r="V41" s="267"/>
      <c r="W41" s="267"/>
      <c r="X41" s="267"/>
      <c r="Y41" s="267"/>
      <c r="Z41" s="267"/>
      <c r="AA41" s="267"/>
      <c r="AB41" s="267"/>
      <c r="AC41" s="267"/>
      <c r="AD41" s="267"/>
      <c r="AF41" s="267"/>
      <c r="AG41" s="267"/>
      <c r="AH41" s="267"/>
    </row>
    <row r="42" spans="1:34" ht="13.5" customHeight="1">
      <c r="A42" s="131"/>
      <c r="B42" s="239"/>
      <c r="C42" s="95" t="s">
        <v>269</v>
      </c>
      <c r="D42" s="188"/>
      <c r="E42" s="188"/>
      <c r="F42" s="188"/>
      <c r="G42" s="188"/>
      <c r="H42" s="188"/>
      <c r="I42" s="1117">
        <v>861.75207349361222</v>
      </c>
      <c r="J42" s="1117">
        <v>859.67852334614622</v>
      </c>
      <c r="K42" s="1113">
        <v>977.53</v>
      </c>
      <c r="L42" s="1118">
        <v>988.63898864881321</v>
      </c>
      <c r="M42" s="984">
        <v>24.8</v>
      </c>
      <c r="N42" s="984">
        <v>22.1</v>
      </c>
      <c r="O42" s="980"/>
      <c r="P42" s="885"/>
      <c r="R42" s="1058"/>
      <c r="S42" s="1058"/>
      <c r="T42" s="1058"/>
      <c r="U42" s="267"/>
      <c r="V42" s="267"/>
      <c r="W42" s="267"/>
      <c r="X42" s="267"/>
      <c r="Y42" s="267"/>
      <c r="Z42" s="267"/>
      <c r="AA42" s="267"/>
      <c r="AB42" s="267"/>
      <c r="AC42" s="267"/>
      <c r="AD42" s="267"/>
      <c r="AF42" s="267"/>
      <c r="AG42" s="267"/>
      <c r="AH42" s="267"/>
    </row>
    <row r="43" spans="1:34" ht="13.5" customHeight="1">
      <c r="A43" s="131"/>
      <c r="B43" s="239"/>
      <c r="C43" s="95" t="s">
        <v>333</v>
      </c>
      <c r="D43" s="188"/>
      <c r="E43" s="188"/>
      <c r="F43" s="188"/>
      <c r="G43" s="188"/>
      <c r="H43" s="188"/>
      <c r="I43" s="1117">
        <v>932.51521618364848</v>
      </c>
      <c r="J43" s="1117">
        <v>945.19352904568257</v>
      </c>
      <c r="K43" s="1113">
        <v>1091.1099999999999</v>
      </c>
      <c r="L43" s="1118">
        <v>1102.1094005033219</v>
      </c>
      <c r="M43" s="984">
        <v>24</v>
      </c>
      <c r="N43" s="984">
        <v>25.2</v>
      </c>
      <c r="O43" s="980"/>
      <c r="P43" s="885"/>
      <c r="R43" s="1058"/>
      <c r="S43" s="1058"/>
      <c r="T43" s="1058"/>
      <c r="U43" s="267"/>
      <c r="V43" s="267"/>
      <c r="W43" s="267"/>
      <c r="X43" s="267"/>
      <c r="Y43" s="267"/>
      <c r="Z43" s="267"/>
      <c r="AA43" s="267"/>
      <c r="AB43" s="267"/>
      <c r="AC43" s="267"/>
      <c r="AD43" s="267"/>
      <c r="AF43" s="267"/>
      <c r="AG43" s="267"/>
      <c r="AH43" s="267"/>
    </row>
    <row r="44" spans="1:34" ht="13.5" customHeight="1">
      <c r="A44" s="131"/>
      <c r="B44" s="239"/>
      <c r="C44" s="95" t="s">
        <v>268</v>
      </c>
      <c r="D44" s="95"/>
      <c r="E44" s="95"/>
      <c r="F44" s="95"/>
      <c r="G44" s="95"/>
      <c r="H44" s="95"/>
      <c r="I44" s="1117">
        <v>1053.4568711826744</v>
      </c>
      <c r="J44" s="1117">
        <v>1085.2312270075934</v>
      </c>
      <c r="K44" s="1113">
        <v>1557.75</v>
      </c>
      <c r="L44" s="1118">
        <v>1623.9490800475223</v>
      </c>
      <c r="M44" s="984">
        <v>12.7</v>
      </c>
      <c r="N44" s="984">
        <v>12.1</v>
      </c>
      <c r="O44" s="980"/>
      <c r="P44" s="885"/>
      <c r="R44" s="1058"/>
      <c r="S44" s="1058"/>
      <c r="T44" s="1058"/>
      <c r="U44" s="267"/>
      <c r="V44" s="267"/>
      <c r="W44" s="267"/>
      <c r="X44" s="267"/>
      <c r="Y44" s="267"/>
      <c r="Z44" s="267"/>
      <c r="AA44" s="267"/>
      <c r="AB44" s="267"/>
      <c r="AC44" s="267"/>
      <c r="AD44" s="267"/>
      <c r="AF44" s="267"/>
      <c r="AG44" s="267"/>
      <c r="AH44" s="267"/>
    </row>
    <row r="45" spans="1:34" ht="13.5" customHeight="1">
      <c r="A45" s="131"/>
      <c r="B45" s="239"/>
      <c r="C45" s="95" t="s">
        <v>267</v>
      </c>
      <c r="D45" s="188"/>
      <c r="E45" s="188"/>
      <c r="F45" s="188"/>
      <c r="G45" s="188"/>
      <c r="H45" s="188"/>
      <c r="I45" s="1117">
        <v>713.932510472275</v>
      </c>
      <c r="J45" s="1117">
        <v>714.63094479506969</v>
      </c>
      <c r="K45" s="1113">
        <v>775.75</v>
      </c>
      <c r="L45" s="1118">
        <v>779.42224709422158</v>
      </c>
      <c r="M45" s="984">
        <v>35.9</v>
      </c>
      <c r="N45" s="984">
        <v>35.700000000000003</v>
      </c>
      <c r="O45" s="980"/>
      <c r="P45" s="885"/>
      <c r="R45" s="1058"/>
      <c r="S45" s="1058"/>
      <c r="T45" s="1058"/>
      <c r="U45" s="267"/>
      <c r="V45" s="267"/>
      <c r="W45" s="267"/>
      <c r="X45" s="267"/>
      <c r="Y45" s="267"/>
      <c r="Z45" s="267"/>
      <c r="AA45" s="267"/>
      <c r="AB45" s="267"/>
      <c r="AC45" s="267"/>
      <c r="AD45" s="267"/>
      <c r="AF45" s="267"/>
      <c r="AG45" s="267"/>
      <c r="AH45" s="267"/>
    </row>
    <row r="46" spans="1:34" ht="13.5" customHeight="1">
      <c r="A46" s="131"/>
      <c r="B46" s="239"/>
      <c r="C46" s="95" t="s">
        <v>266</v>
      </c>
      <c r="D46" s="188"/>
      <c r="E46" s="188"/>
      <c r="F46" s="188"/>
      <c r="G46" s="188"/>
      <c r="H46" s="188"/>
      <c r="I46" s="1117">
        <v>1574.1902614137941</v>
      </c>
      <c r="J46" s="1117">
        <v>1595.437999125714</v>
      </c>
      <c r="K46" s="1113">
        <v>1854.29</v>
      </c>
      <c r="L46" s="1118">
        <v>1884.9281804838638</v>
      </c>
      <c r="M46" s="984">
        <v>6.6</v>
      </c>
      <c r="N46" s="984">
        <v>6.3</v>
      </c>
      <c r="O46" s="980"/>
      <c r="P46" s="885"/>
      <c r="R46" s="1058"/>
      <c r="S46" s="1058"/>
      <c r="T46" s="1058"/>
      <c r="U46" s="267"/>
      <c r="V46" s="267"/>
      <c r="W46" s="267"/>
      <c r="X46" s="267"/>
      <c r="Y46" s="267"/>
      <c r="Z46" s="267"/>
      <c r="AA46" s="267"/>
      <c r="AB46" s="267"/>
      <c r="AC46" s="267"/>
      <c r="AD46" s="267"/>
      <c r="AF46" s="267"/>
      <c r="AG46" s="267"/>
      <c r="AH46" s="267"/>
    </row>
    <row r="47" spans="1:34" ht="13.5" customHeight="1">
      <c r="A47" s="131"/>
      <c r="B47" s="239"/>
      <c r="C47" s="95" t="s">
        <v>265</v>
      </c>
      <c r="D47" s="188"/>
      <c r="E47" s="188"/>
      <c r="F47" s="188"/>
      <c r="G47" s="188"/>
      <c r="H47" s="188"/>
      <c r="I47" s="1117">
        <v>1552.0245100916054</v>
      </c>
      <c r="J47" s="1117">
        <v>1585.1290732592265</v>
      </c>
      <c r="K47" s="1113">
        <v>2224.61</v>
      </c>
      <c r="L47" s="1118">
        <v>2241.1186696344503</v>
      </c>
      <c r="M47" s="984">
        <v>2.2000000000000002</v>
      </c>
      <c r="N47" s="984">
        <v>1.3</v>
      </c>
      <c r="O47" s="980"/>
      <c r="P47" s="885"/>
      <c r="R47" s="1058"/>
      <c r="S47" s="1058"/>
      <c r="T47" s="1058"/>
      <c r="U47" s="267"/>
      <c r="V47" s="267"/>
      <c r="W47" s="267"/>
      <c r="X47" s="267"/>
      <c r="Y47" s="267"/>
      <c r="Z47" s="267"/>
      <c r="AA47" s="267"/>
      <c r="AB47" s="267"/>
      <c r="AC47" s="267"/>
      <c r="AD47" s="267"/>
      <c r="AF47" s="267"/>
      <c r="AG47" s="267"/>
      <c r="AH47" s="267"/>
    </row>
    <row r="48" spans="1:34" ht="13.5" customHeight="1">
      <c r="A48" s="131"/>
      <c r="B48" s="239"/>
      <c r="C48" s="95" t="s">
        <v>264</v>
      </c>
      <c r="D48" s="188"/>
      <c r="E48" s="188"/>
      <c r="F48" s="188"/>
      <c r="G48" s="188"/>
      <c r="H48" s="188"/>
      <c r="I48" s="1117">
        <v>1041.9840009632228</v>
      </c>
      <c r="J48" s="1117">
        <v>1041.9084745318662</v>
      </c>
      <c r="K48" s="1113">
        <v>1140</v>
      </c>
      <c r="L48" s="1118">
        <v>1151.6117913770554</v>
      </c>
      <c r="M48" s="984">
        <v>27.4</v>
      </c>
      <c r="N48" s="984">
        <v>29.8</v>
      </c>
      <c r="O48" s="980"/>
      <c r="P48" s="885"/>
      <c r="R48" s="1058"/>
      <c r="S48" s="1058"/>
      <c r="T48" s="1058"/>
      <c r="U48" s="267"/>
      <c r="V48" s="267"/>
      <c r="W48" s="267"/>
      <c r="X48" s="267"/>
      <c r="Y48" s="267"/>
      <c r="Z48" s="267"/>
      <c r="AA48" s="267"/>
      <c r="AB48" s="267"/>
      <c r="AC48" s="267"/>
      <c r="AD48" s="267"/>
      <c r="AF48" s="267"/>
      <c r="AG48" s="267"/>
      <c r="AH48" s="267"/>
    </row>
    <row r="49" spans="1:34" ht="13.5" customHeight="1">
      <c r="A49" s="131"/>
      <c r="B49" s="239"/>
      <c r="C49" s="95" t="s">
        <v>263</v>
      </c>
      <c r="D49" s="188"/>
      <c r="E49" s="188"/>
      <c r="F49" s="188"/>
      <c r="G49" s="188"/>
      <c r="H49" s="188"/>
      <c r="I49" s="1117">
        <v>1285.3371419285079</v>
      </c>
      <c r="J49" s="1117">
        <v>1341.2885234379103</v>
      </c>
      <c r="K49" s="1113">
        <v>1439.79</v>
      </c>
      <c r="L49" s="1118">
        <v>1519.1728771100973</v>
      </c>
      <c r="M49" s="984">
        <v>11.4</v>
      </c>
      <c r="N49" s="984">
        <v>9.6999999999999993</v>
      </c>
      <c r="O49" s="980"/>
      <c r="P49" s="885"/>
      <c r="R49" s="1058"/>
      <c r="S49" s="1058"/>
      <c r="T49" s="1058"/>
      <c r="U49" s="267"/>
      <c r="V49" s="267"/>
      <c r="W49" s="267"/>
      <c r="X49" s="267"/>
      <c r="Y49" s="267"/>
      <c r="Z49" s="267"/>
      <c r="AA49" s="267"/>
      <c r="AB49" s="267"/>
      <c r="AC49" s="267"/>
      <c r="AD49" s="267"/>
      <c r="AF49" s="267"/>
      <c r="AG49" s="267"/>
      <c r="AH49" s="267"/>
    </row>
    <row r="50" spans="1:34" ht="13.5" customHeight="1">
      <c r="A50" s="131"/>
      <c r="B50" s="239"/>
      <c r="C50" s="95" t="s">
        <v>262</v>
      </c>
      <c r="D50" s="188"/>
      <c r="E50" s="188"/>
      <c r="F50" s="188"/>
      <c r="G50" s="188"/>
      <c r="H50" s="188"/>
      <c r="I50" s="1117">
        <v>764.32330511190742</v>
      </c>
      <c r="J50" s="1117">
        <v>756.90466632212417</v>
      </c>
      <c r="K50" s="1113">
        <v>887.82</v>
      </c>
      <c r="L50" s="1118">
        <v>881.02045145119985</v>
      </c>
      <c r="M50" s="984">
        <v>36.299999999999997</v>
      </c>
      <c r="N50" s="984">
        <v>29.2</v>
      </c>
      <c r="O50" s="980"/>
      <c r="P50" s="885"/>
      <c r="R50" s="1058"/>
      <c r="S50" s="1058"/>
      <c r="T50" s="1058"/>
      <c r="U50" s="267"/>
      <c r="V50" s="267"/>
      <c r="W50" s="267"/>
      <c r="X50" s="267"/>
      <c r="Y50" s="267"/>
      <c r="Z50" s="267"/>
      <c r="AA50" s="267"/>
      <c r="AB50" s="267"/>
      <c r="AC50" s="267"/>
      <c r="AD50" s="267"/>
      <c r="AF50" s="267"/>
      <c r="AG50" s="267"/>
      <c r="AH50" s="267"/>
    </row>
    <row r="51" spans="1:34" ht="13.5" customHeight="1">
      <c r="A51" s="131"/>
      <c r="B51" s="239"/>
      <c r="C51" s="95" t="s">
        <v>261</v>
      </c>
      <c r="D51" s="188"/>
      <c r="E51" s="188"/>
      <c r="F51" s="188"/>
      <c r="G51" s="188"/>
      <c r="H51" s="188"/>
      <c r="I51" s="1117">
        <v>1186.9488890379257</v>
      </c>
      <c r="J51" s="1117">
        <v>1174.3844149995755</v>
      </c>
      <c r="K51" s="1113">
        <v>1284.9100000000001</v>
      </c>
      <c r="L51" s="1118">
        <v>1264.3675841704951</v>
      </c>
      <c r="M51" s="984">
        <v>11</v>
      </c>
      <c r="N51" s="984">
        <v>13.7</v>
      </c>
      <c r="O51" s="980"/>
      <c r="P51" s="885"/>
      <c r="R51" s="1058"/>
      <c r="S51" s="1058"/>
      <c r="T51" s="1058"/>
      <c r="U51" s="267"/>
      <c r="V51" s="267"/>
      <c r="W51" s="267"/>
      <c r="X51" s="267"/>
      <c r="Y51" s="267"/>
      <c r="Z51" s="267"/>
      <c r="AA51" s="267"/>
      <c r="AB51" s="267"/>
      <c r="AC51" s="267"/>
      <c r="AD51" s="267"/>
      <c r="AF51" s="267"/>
      <c r="AG51" s="267"/>
      <c r="AH51" s="267"/>
    </row>
    <row r="52" spans="1:34" ht="13.5" customHeight="1">
      <c r="A52" s="131"/>
      <c r="B52" s="239"/>
      <c r="C52" s="95" t="s">
        <v>260</v>
      </c>
      <c r="D52" s="188"/>
      <c r="E52" s="188"/>
      <c r="F52" s="188"/>
      <c r="G52" s="188"/>
      <c r="H52" s="188"/>
      <c r="I52" s="1117">
        <v>778.92490281375706</v>
      </c>
      <c r="J52" s="1117">
        <v>784.71175317644247</v>
      </c>
      <c r="K52" s="1113">
        <v>862.43</v>
      </c>
      <c r="L52" s="1118">
        <v>872.23595286473494</v>
      </c>
      <c r="M52" s="984">
        <v>28.5</v>
      </c>
      <c r="N52" s="984">
        <v>27.6</v>
      </c>
      <c r="O52" s="980"/>
      <c r="P52" s="885"/>
      <c r="R52" s="1058"/>
      <c r="S52" s="1058"/>
      <c r="T52" s="1058"/>
      <c r="U52" s="267"/>
      <c r="V52" s="267"/>
      <c r="W52" s="267"/>
      <c r="X52" s="267"/>
      <c r="Y52" s="267"/>
      <c r="Z52" s="267"/>
      <c r="AA52" s="267"/>
      <c r="AB52" s="267"/>
      <c r="AC52" s="267"/>
      <c r="AD52" s="267"/>
      <c r="AF52" s="267"/>
      <c r="AG52" s="267"/>
      <c r="AH52" s="267"/>
    </row>
    <row r="53" spans="1:34" ht="13.5" customHeight="1">
      <c r="A53" s="131"/>
      <c r="B53" s="239"/>
      <c r="C53" s="95" t="s">
        <v>259</v>
      </c>
      <c r="D53" s="188"/>
      <c r="E53" s="188"/>
      <c r="F53" s="188"/>
      <c r="G53" s="188"/>
      <c r="H53" s="188"/>
      <c r="I53" s="1117">
        <v>1343.3243536087937</v>
      </c>
      <c r="J53" s="1117">
        <v>1387.4408765975329</v>
      </c>
      <c r="K53" s="1113">
        <v>1520.5</v>
      </c>
      <c r="L53" s="1118">
        <v>1562.4646594455205</v>
      </c>
      <c r="M53" s="984">
        <v>29.2</v>
      </c>
      <c r="N53" s="984">
        <v>25.6</v>
      </c>
      <c r="O53" s="980"/>
      <c r="P53" s="885"/>
      <c r="R53" s="1058"/>
      <c r="S53" s="1058"/>
      <c r="T53" s="1058"/>
      <c r="U53" s="267"/>
      <c r="V53" s="267"/>
      <c r="W53" s="267"/>
      <c r="X53" s="267"/>
      <c r="Y53" s="267"/>
      <c r="Z53" s="267"/>
      <c r="AA53" s="267"/>
      <c r="AB53" s="267"/>
      <c r="AC53" s="267"/>
      <c r="AD53" s="267"/>
      <c r="AF53" s="267"/>
      <c r="AG53" s="267"/>
      <c r="AH53" s="267"/>
    </row>
    <row r="54" spans="1:34" ht="13.5" customHeight="1">
      <c r="A54" s="131"/>
      <c r="B54" s="239"/>
      <c r="C54" s="95" t="s">
        <v>110</v>
      </c>
      <c r="D54" s="188"/>
      <c r="E54" s="188"/>
      <c r="F54" s="188"/>
      <c r="G54" s="188"/>
      <c r="H54" s="188"/>
      <c r="I54" s="1117">
        <v>956.99450534874563</v>
      </c>
      <c r="J54" s="1117">
        <v>958.11337483641512</v>
      </c>
      <c r="K54" s="1113">
        <v>1063.67</v>
      </c>
      <c r="L54" s="1118">
        <v>1075.899221118055</v>
      </c>
      <c r="M54" s="984">
        <v>30.2</v>
      </c>
      <c r="N54" s="984">
        <v>31.2</v>
      </c>
      <c r="O54" s="980"/>
      <c r="P54" s="885"/>
      <c r="R54" s="1058"/>
      <c r="S54" s="1058"/>
      <c r="T54" s="1058"/>
      <c r="U54" s="267"/>
      <c r="V54" s="267"/>
      <c r="W54" s="267"/>
      <c r="X54" s="267"/>
      <c r="Y54" s="267"/>
      <c r="Z54" s="267"/>
      <c r="AA54" s="267"/>
      <c r="AB54" s="267"/>
      <c r="AC54" s="267"/>
      <c r="AD54" s="267"/>
      <c r="AF54" s="267"/>
      <c r="AG54" s="267"/>
      <c r="AH54" s="267"/>
    </row>
    <row r="55" spans="1:34" ht="13.5" customHeight="1">
      <c r="A55" s="131"/>
      <c r="B55" s="239"/>
      <c r="C55" s="186" t="s">
        <v>493</v>
      </c>
      <c r="D55" s="133"/>
      <c r="E55" s="134"/>
      <c r="F55" s="185"/>
      <c r="G55" s="185"/>
      <c r="H55" s="146"/>
      <c r="I55" s="1124"/>
      <c r="J55" s="1124"/>
      <c r="K55" s="1124"/>
      <c r="L55" s="1124"/>
      <c r="M55" s="1124"/>
      <c r="N55" s="1124"/>
      <c r="O55" s="1124"/>
      <c r="P55" s="131"/>
      <c r="R55" s="1058"/>
      <c r="S55" s="1058"/>
      <c r="T55" s="1058"/>
      <c r="U55" s="267"/>
      <c r="V55" s="267"/>
    </row>
    <row r="56" spans="1:34" ht="13.5" customHeight="1">
      <c r="A56" s="131"/>
      <c r="B56" s="239"/>
      <c r="C56" s="1620" t="s">
        <v>511</v>
      </c>
      <c r="D56" s="1620"/>
      <c r="E56" s="1620"/>
      <c r="F56" s="1620"/>
      <c r="G56" s="1620"/>
      <c r="H56" s="1620"/>
      <c r="I56" s="1620"/>
      <c r="J56" s="1620"/>
      <c r="K56" s="1620"/>
      <c r="L56" s="1620"/>
      <c r="M56" s="1620"/>
      <c r="N56" s="1620"/>
      <c r="O56" s="1620"/>
      <c r="P56" s="131"/>
      <c r="R56" s="1058"/>
      <c r="T56" s="267"/>
      <c r="U56" s="267"/>
      <c r="V56" s="267"/>
    </row>
    <row r="57" spans="1:34" ht="13.5" customHeight="1">
      <c r="A57" s="131"/>
      <c r="B57" s="243">
        <v>14</v>
      </c>
      <c r="C57" s="1609">
        <v>43101</v>
      </c>
      <c r="D57" s="1609"/>
      <c r="E57" s="133"/>
      <c r="F57" s="133"/>
      <c r="G57" s="133"/>
      <c r="H57" s="133"/>
      <c r="I57" s="133"/>
      <c r="J57" s="133"/>
      <c r="K57" s="133"/>
      <c r="L57" s="133"/>
      <c r="M57" s="133"/>
      <c r="N57" s="133"/>
      <c r="P57" s="131"/>
    </row>
    <row r="60" spans="1:34">
      <c r="AA60" s="132">
        <v>1</v>
      </c>
    </row>
  </sheetData>
  <mergeCells count="18">
    <mergeCell ref="C29:F29"/>
    <mergeCell ref="C57:D57"/>
    <mergeCell ref="C33:N33"/>
    <mergeCell ref="C34:D35"/>
    <mergeCell ref="I35:J35"/>
    <mergeCell ref="K35:L35"/>
    <mergeCell ref="M35:N35"/>
    <mergeCell ref="G32:H32"/>
    <mergeCell ref="I32:J32"/>
    <mergeCell ref="K32:L32"/>
    <mergeCell ref="M32:N32"/>
    <mergeCell ref="C56:O56"/>
    <mergeCell ref="L1:O1"/>
    <mergeCell ref="C5:D6"/>
    <mergeCell ref="C13:D14"/>
    <mergeCell ref="K14:L14"/>
    <mergeCell ref="I14:J14"/>
    <mergeCell ref="M14:N1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R49"/>
  <sheetViews>
    <sheetView zoomScaleNormal="100" workbookViewId="0"/>
  </sheetViews>
  <sheetFormatPr defaultRowHeight="12.75"/>
  <cols>
    <col min="1" max="1" width="1" style="92" customWidth="1"/>
    <col min="2" max="2" width="2.5703125" style="92" customWidth="1"/>
    <col min="3" max="3" width="2.28515625" style="92" customWidth="1"/>
    <col min="4" max="4" width="39.140625" style="92" customWidth="1"/>
    <col min="5" max="5" width="10.42578125" style="92" customWidth="1"/>
    <col min="6" max="7" width="10.28515625" style="92" customWidth="1"/>
    <col min="8" max="8" width="10.42578125" style="92" customWidth="1"/>
    <col min="9" max="9" width="10.28515625" style="92" customWidth="1"/>
    <col min="10" max="10" width="2.5703125" style="92" customWidth="1"/>
    <col min="11" max="11" width="1" style="92" customWidth="1"/>
    <col min="12" max="16384" width="9.140625" style="92"/>
  </cols>
  <sheetData>
    <row r="1" spans="1:14" ht="13.5" customHeight="1">
      <c r="A1" s="2"/>
      <c r="B1" s="1621" t="s">
        <v>315</v>
      </c>
      <c r="C1" s="1621"/>
      <c r="D1" s="1621"/>
      <c r="E1" s="217"/>
      <c r="F1" s="217"/>
      <c r="G1" s="217"/>
      <c r="H1" s="217"/>
      <c r="I1" s="217"/>
      <c r="J1" s="258"/>
      <c r="K1" s="2"/>
    </row>
    <row r="2" spans="1:14" ht="6" customHeight="1">
      <c r="A2" s="2"/>
      <c r="B2" s="1555"/>
      <c r="C2" s="1555"/>
      <c r="D2" s="1555"/>
      <c r="E2" s="4"/>
      <c r="F2" s="4"/>
      <c r="G2" s="4"/>
      <c r="H2" s="4"/>
      <c r="I2" s="4"/>
      <c r="J2" s="529"/>
      <c r="K2" s="2"/>
    </row>
    <row r="3" spans="1:14" ht="13.5" customHeight="1" thickBot="1">
      <c r="A3" s="2"/>
      <c r="B3" s="4"/>
      <c r="C3" s="4"/>
      <c r="D3" s="4"/>
      <c r="E3" s="722"/>
      <c r="F3" s="722"/>
      <c r="G3" s="722"/>
      <c r="H3" s="722"/>
      <c r="I3" s="722" t="s">
        <v>70</v>
      </c>
      <c r="J3" s="214"/>
      <c r="K3" s="2"/>
    </row>
    <row r="4" spans="1:14" s="7" customFormat="1" ht="13.5" customHeight="1" thickBot="1">
      <c r="A4" s="6"/>
      <c r="B4" s="14"/>
      <c r="C4" s="1622" t="s">
        <v>342</v>
      </c>
      <c r="D4" s="1623"/>
      <c r="E4" s="1623"/>
      <c r="F4" s="1623"/>
      <c r="G4" s="1623"/>
      <c r="H4" s="1623"/>
      <c r="I4" s="1624"/>
      <c r="J4" s="214"/>
      <c r="K4" s="6"/>
    </row>
    <row r="5" spans="1:14" ht="4.5" customHeight="1">
      <c r="A5" s="2"/>
      <c r="B5" s="4"/>
      <c r="C5" s="1625" t="s">
        <v>85</v>
      </c>
      <c r="D5" s="1626"/>
      <c r="E5" s="724"/>
      <c r="F5" s="724"/>
      <c r="G5" s="724"/>
      <c r="H5" s="724"/>
      <c r="I5" s="724"/>
      <c r="J5" s="214"/>
      <c r="K5" s="2"/>
    </row>
    <row r="6" spans="1:14" ht="15.75" customHeight="1">
      <c r="A6" s="2"/>
      <c r="B6" s="4"/>
      <c r="C6" s="1625"/>
      <c r="D6" s="1626"/>
      <c r="E6" s="1627" t="s">
        <v>341</v>
      </c>
      <c r="F6" s="1627"/>
      <c r="G6" s="1627"/>
      <c r="H6" s="1627"/>
      <c r="I6" s="1627"/>
      <c r="J6" s="214"/>
      <c r="K6" s="2"/>
    </row>
    <row r="7" spans="1:14" ht="13.5" customHeight="1">
      <c r="A7" s="2"/>
      <c r="B7" s="4"/>
      <c r="C7" s="1626"/>
      <c r="D7" s="1626"/>
      <c r="E7" s="1628">
        <v>2016</v>
      </c>
      <c r="F7" s="1628"/>
      <c r="G7" s="1629">
        <v>2017</v>
      </c>
      <c r="H7" s="1628"/>
      <c r="I7" s="1628"/>
      <c r="J7" s="214"/>
      <c r="K7" s="2"/>
    </row>
    <row r="8" spans="1:14" ht="13.5" customHeight="1">
      <c r="A8" s="2"/>
      <c r="B8" s="4"/>
      <c r="C8" s="531"/>
      <c r="D8" s="531"/>
      <c r="E8" s="723" t="s">
        <v>480</v>
      </c>
      <c r="F8" s="1063" t="s">
        <v>96</v>
      </c>
      <c r="G8" s="1126" t="s">
        <v>93</v>
      </c>
      <c r="H8" s="1126" t="s">
        <v>102</v>
      </c>
      <c r="I8" s="1063" t="s">
        <v>99</v>
      </c>
      <c r="J8" s="214"/>
      <c r="K8" s="2"/>
    </row>
    <row r="9" spans="1:14" s="534" customFormat="1" ht="23.25" customHeight="1">
      <c r="A9" s="532"/>
      <c r="B9" s="533"/>
      <c r="C9" s="1631" t="s">
        <v>68</v>
      </c>
      <c r="D9" s="1631"/>
      <c r="E9" s="1012">
        <v>5.21</v>
      </c>
      <c r="F9" s="1012">
        <v>5.2</v>
      </c>
      <c r="G9" s="1012">
        <v>5.3</v>
      </c>
      <c r="H9" s="1012">
        <v>5.2</v>
      </c>
      <c r="I9" s="1012">
        <v>5.3</v>
      </c>
      <c r="J9" s="596"/>
      <c r="K9" s="532"/>
      <c r="N9" s="1207"/>
    </row>
    <row r="10" spans="1:14" ht="18.75" customHeight="1">
      <c r="A10" s="2"/>
      <c r="B10" s="4"/>
      <c r="C10" s="201" t="s">
        <v>323</v>
      </c>
      <c r="D10" s="13"/>
      <c r="E10" s="1013">
        <v>10.63</v>
      </c>
      <c r="F10" s="1013">
        <v>10.77</v>
      </c>
      <c r="G10" s="1013">
        <v>10.9</v>
      </c>
      <c r="H10" s="1013">
        <v>10.5</v>
      </c>
      <c r="I10" s="1013">
        <v>10.8</v>
      </c>
      <c r="J10" s="596"/>
      <c r="K10" s="2"/>
    </row>
    <row r="11" spans="1:14" ht="18.75" customHeight="1">
      <c r="A11" s="2"/>
      <c r="B11" s="4"/>
      <c r="C11" s="201" t="s">
        <v>251</v>
      </c>
      <c r="D11" s="22"/>
      <c r="E11" s="1013">
        <v>7.02</v>
      </c>
      <c r="F11" s="1013">
        <v>7.07</v>
      </c>
      <c r="G11" s="1013">
        <v>7.2</v>
      </c>
      <c r="H11" s="1013">
        <v>7.1</v>
      </c>
      <c r="I11" s="1013">
        <v>7.1</v>
      </c>
      <c r="J11" s="596"/>
      <c r="K11" s="2"/>
    </row>
    <row r="12" spans="1:14" ht="18.75" customHeight="1">
      <c r="A12" s="2"/>
      <c r="B12" s="4"/>
      <c r="C12" s="201" t="s">
        <v>252</v>
      </c>
      <c r="D12" s="22"/>
      <c r="E12" s="1013">
        <v>4.3</v>
      </c>
      <c r="F12" s="1013">
        <v>4.28</v>
      </c>
      <c r="G12" s="1013">
        <v>4.3</v>
      </c>
      <c r="H12" s="1013">
        <v>4.3</v>
      </c>
      <c r="I12" s="1013">
        <v>4.4000000000000004</v>
      </c>
      <c r="J12" s="596"/>
      <c r="K12" s="2"/>
    </row>
    <row r="13" spans="1:14" ht="18.75" customHeight="1">
      <c r="A13" s="2"/>
      <c r="B13" s="4"/>
      <c r="C13" s="201" t="s">
        <v>84</v>
      </c>
      <c r="D13" s="13"/>
      <c r="E13" s="1013">
        <v>4.2699999999999996</v>
      </c>
      <c r="F13" s="1013">
        <v>4.2699999999999996</v>
      </c>
      <c r="G13" s="1013">
        <v>4.3</v>
      </c>
      <c r="H13" s="1013">
        <v>4.3</v>
      </c>
      <c r="I13" s="1013">
        <v>4.4000000000000004</v>
      </c>
      <c r="J13" s="530"/>
      <c r="K13" s="2"/>
    </row>
    <row r="14" spans="1:14" ht="18.75" customHeight="1">
      <c r="A14" s="2"/>
      <c r="B14" s="4"/>
      <c r="C14" s="201" t="s">
        <v>253</v>
      </c>
      <c r="D14" s="22"/>
      <c r="E14" s="1013">
        <v>4.4800000000000004</v>
      </c>
      <c r="F14" s="1013">
        <v>4.46</v>
      </c>
      <c r="G14" s="1013">
        <v>4.5</v>
      </c>
      <c r="H14" s="1013">
        <v>4.4000000000000004</v>
      </c>
      <c r="I14" s="1013">
        <v>4.5999999999999996</v>
      </c>
      <c r="J14" s="530"/>
      <c r="K14" s="2"/>
    </row>
    <row r="15" spans="1:14" ht="18.75" customHeight="1">
      <c r="A15" s="2"/>
      <c r="B15" s="4"/>
      <c r="C15" s="201" t="s">
        <v>83</v>
      </c>
      <c r="D15" s="22"/>
      <c r="E15" s="1013">
        <v>4.2699999999999996</v>
      </c>
      <c r="F15" s="1013">
        <v>4.28</v>
      </c>
      <c r="G15" s="1013">
        <v>4.4000000000000004</v>
      </c>
      <c r="H15" s="1013">
        <v>4.3</v>
      </c>
      <c r="I15" s="1013">
        <v>4.5</v>
      </c>
      <c r="J15" s="530"/>
      <c r="K15" s="2"/>
    </row>
    <row r="16" spans="1:14" ht="18.75" customHeight="1">
      <c r="A16" s="2"/>
      <c r="B16" s="4"/>
      <c r="C16" s="201" t="s">
        <v>254</v>
      </c>
      <c r="D16" s="22"/>
      <c r="E16" s="1013">
        <v>4.29</v>
      </c>
      <c r="F16" s="1013">
        <v>4.3099999999999996</v>
      </c>
      <c r="G16" s="1013">
        <v>4.4000000000000004</v>
      </c>
      <c r="H16" s="1013">
        <v>4.4000000000000004</v>
      </c>
      <c r="I16" s="1013">
        <v>4.5</v>
      </c>
      <c r="J16" s="530"/>
      <c r="K16" s="2"/>
    </row>
    <row r="17" spans="1:18" ht="18.75" customHeight="1">
      <c r="A17" s="2"/>
      <c r="B17" s="4"/>
      <c r="C17" s="201" t="s">
        <v>82</v>
      </c>
      <c r="D17" s="22"/>
      <c r="E17" s="1013">
        <v>4.2300000000000004</v>
      </c>
      <c r="F17" s="1013">
        <v>4.37</v>
      </c>
      <c r="G17" s="1013">
        <v>4.4000000000000004</v>
      </c>
      <c r="H17" s="1013">
        <v>4.4000000000000004</v>
      </c>
      <c r="I17" s="1013">
        <v>4.4000000000000004</v>
      </c>
      <c r="J17" s="530"/>
      <c r="K17" s="2"/>
    </row>
    <row r="18" spans="1:18" ht="18.75" customHeight="1">
      <c r="A18" s="2"/>
      <c r="B18" s="4"/>
      <c r="C18" s="201" t="s">
        <v>81</v>
      </c>
      <c r="D18" s="22"/>
      <c r="E18" s="1013">
        <v>4.8</v>
      </c>
      <c r="F18" s="1013">
        <v>4.78</v>
      </c>
      <c r="G18" s="1013">
        <v>4.9000000000000004</v>
      </c>
      <c r="H18" s="1013">
        <v>4.9000000000000004</v>
      </c>
      <c r="I18" s="1013">
        <v>4.9000000000000004</v>
      </c>
      <c r="J18" s="530"/>
      <c r="K18" s="2"/>
    </row>
    <row r="19" spans="1:18" ht="18.75" customHeight="1">
      <c r="A19" s="2"/>
      <c r="B19" s="4"/>
      <c r="C19" s="201" t="s">
        <v>255</v>
      </c>
      <c r="D19" s="22"/>
      <c r="E19" s="1013">
        <v>4.32</v>
      </c>
      <c r="F19" s="1013">
        <v>4.3</v>
      </c>
      <c r="G19" s="1013">
        <v>4.4000000000000004</v>
      </c>
      <c r="H19" s="1013">
        <v>4.4000000000000004</v>
      </c>
      <c r="I19" s="1013">
        <v>4.5</v>
      </c>
      <c r="J19" s="530"/>
      <c r="K19" s="2"/>
    </row>
    <row r="20" spans="1:18" ht="18.75" customHeight="1">
      <c r="A20" s="2"/>
      <c r="B20" s="4"/>
      <c r="C20" s="201" t="s">
        <v>80</v>
      </c>
      <c r="D20" s="13"/>
      <c r="E20" s="1013">
        <v>5.0599999999999996</v>
      </c>
      <c r="F20" s="1013">
        <v>5.12</v>
      </c>
      <c r="G20" s="1013">
        <v>5</v>
      </c>
      <c r="H20" s="1013">
        <v>5</v>
      </c>
      <c r="I20" s="1013">
        <v>5.2</v>
      </c>
      <c r="J20" s="530"/>
      <c r="K20" s="2"/>
    </row>
    <row r="21" spans="1:18" ht="18.75" customHeight="1">
      <c r="A21" s="2"/>
      <c r="B21" s="4"/>
      <c r="C21" s="201" t="s">
        <v>256</v>
      </c>
      <c r="D21" s="22"/>
      <c r="E21" s="1013">
        <v>5.27</v>
      </c>
      <c r="F21" s="1013">
        <v>5.09</v>
      </c>
      <c r="G21" s="1013">
        <v>5.0999999999999996</v>
      </c>
      <c r="H21" s="1013">
        <v>5.2</v>
      </c>
      <c r="I21" s="1013">
        <v>5.2</v>
      </c>
      <c r="J21" s="530"/>
      <c r="K21" s="2"/>
    </row>
    <row r="22" spans="1:18" ht="18.75" customHeight="1">
      <c r="A22" s="2"/>
      <c r="B22" s="4"/>
      <c r="C22" s="201" t="s">
        <v>257</v>
      </c>
      <c r="D22" s="22"/>
      <c r="E22" s="1013">
        <v>4.87</v>
      </c>
      <c r="F22" s="1013">
        <v>4.8499999999999996</v>
      </c>
      <c r="G22" s="1013">
        <v>4.9000000000000004</v>
      </c>
      <c r="H22" s="1013">
        <v>4.8</v>
      </c>
      <c r="I22" s="1013">
        <v>4.9000000000000004</v>
      </c>
      <c r="J22" s="530"/>
      <c r="K22" s="2"/>
    </row>
    <row r="23" spans="1:18" ht="18.75" customHeight="1">
      <c r="A23" s="2"/>
      <c r="B23" s="4"/>
      <c r="C23" s="201" t="s">
        <v>329</v>
      </c>
      <c r="D23" s="22"/>
      <c r="E23" s="1013">
        <v>4.7</v>
      </c>
      <c r="F23" s="1013">
        <v>4.7</v>
      </c>
      <c r="G23" s="1013">
        <v>4.7</v>
      </c>
      <c r="H23" s="1013">
        <v>4.7</v>
      </c>
      <c r="I23" s="1013">
        <v>4.8</v>
      </c>
      <c r="J23" s="530"/>
      <c r="K23" s="2"/>
    </row>
    <row r="24" spans="1:18" ht="18.75" customHeight="1">
      <c r="A24" s="2"/>
      <c r="B24" s="4"/>
      <c r="C24" s="201" t="s">
        <v>330</v>
      </c>
      <c r="D24" s="22"/>
      <c r="E24" s="1013">
        <v>4.2</v>
      </c>
      <c r="F24" s="1013">
        <v>4.1399999999999997</v>
      </c>
      <c r="G24" s="1013">
        <v>4.2</v>
      </c>
      <c r="H24" s="1013">
        <v>4.2</v>
      </c>
      <c r="I24" s="1013">
        <v>4.3</v>
      </c>
      <c r="J24" s="530"/>
      <c r="K24" s="2"/>
    </row>
    <row r="25" spans="1:18" ht="24" customHeight="1" thickBot="1">
      <c r="A25" s="2"/>
      <c r="B25" s="4"/>
      <c r="C25" s="725"/>
      <c r="D25" s="725"/>
      <c r="E25" s="535"/>
      <c r="F25" s="535"/>
      <c r="G25" s="535"/>
      <c r="H25" s="535"/>
      <c r="I25" s="535"/>
      <c r="J25" s="530"/>
      <c r="K25" s="2"/>
    </row>
    <row r="26" spans="1:18" s="7" customFormat="1" ht="13.5" customHeight="1" thickBot="1">
      <c r="A26" s="6"/>
      <c r="B26" s="14"/>
      <c r="C26" s="1622" t="s">
        <v>343</v>
      </c>
      <c r="D26" s="1623"/>
      <c r="E26" s="1623"/>
      <c r="F26" s="1623"/>
      <c r="G26" s="1623"/>
      <c r="H26" s="1623"/>
      <c r="I26" s="1624"/>
      <c r="J26" s="530"/>
      <c r="K26" s="6"/>
    </row>
    <row r="27" spans="1:18" ht="4.5" customHeight="1">
      <c r="A27" s="2"/>
      <c r="B27" s="4"/>
      <c r="C27" s="1625" t="s">
        <v>85</v>
      </c>
      <c r="D27" s="1626"/>
      <c r="E27" s="725"/>
      <c r="F27" s="725"/>
      <c r="G27" s="725"/>
      <c r="H27" s="725"/>
      <c r="I27" s="725"/>
      <c r="J27" s="530"/>
      <c r="K27" s="2"/>
    </row>
    <row r="28" spans="1:18" ht="15.75" customHeight="1">
      <c r="A28" s="2"/>
      <c r="B28" s="4"/>
      <c r="C28" s="1625"/>
      <c r="D28" s="1626"/>
      <c r="E28" s="1627" t="s">
        <v>349</v>
      </c>
      <c r="F28" s="1627"/>
      <c r="G28" s="1627"/>
      <c r="H28" s="1627"/>
      <c r="I28" s="1627"/>
      <c r="J28" s="214"/>
      <c r="K28" s="2"/>
    </row>
    <row r="29" spans="1:18" ht="13.5" customHeight="1">
      <c r="A29" s="2"/>
      <c r="B29" s="4"/>
      <c r="C29" s="1626"/>
      <c r="D29" s="1626"/>
      <c r="E29" s="1628">
        <v>2016</v>
      </c>
      <c r="F29" s="1628"/>
      <c r="G29" s="1629">
        <v>2017</v>
      </c>
      <c r="H29" s="1628"/>
      <c r="I29" s="1628"/>
      <c r="J29" s="214"/>
      <c r="K29" s="2"/>
    </row>
    <row r="30" spans="1:18" ht="13.5" customHeight="1">
      <c r="A30" s="2"/>
      <c r="B30" s="4"/>
      <c r="C30" s="531"/>
      <c r="D30" s="531"/>
      <c r="E30" s="723" t="s">
        <v>480</v>
      </c>
      <c r="F30" s="1063" t="s">
        <v>96</v>
      </c>
      <c r="G30" s="1126" t="s">
        <v>93</v>
      </c>
      <c r="H30" s="1126" t="s">
        <v>102</v>
      </c>
      <c r="I30" s="1063" t="s">
        <v>99</v>
      </c>
      <c r="J30" s="214"/>
      <c r="K30" s="2"/>
      <c r="M30" s="1034"/>
      <c r="O30" s="1034"/>
    </row>
    <row r="31" spans="1:18" s="534" customFormat="1" ht="23.25" customHeight="1">
      <c r="A31" s="532"/>
      <c r="B31" s="533"/>
      <c r="C31" s="1631" t="s">
        <v>68</v>
      </c>
      <c r="D31" s="1631"/>
      <c r="E31" s="1010">
        <v>902.73</v>
      </c>
      <c r="F31" s="1010">
        <v>900.77</v>
      </c>
      <c r="G31" s="1010">
        <v>914.1</v>
      </c>
      <c r="H31" s="1010">
        <v>906</v>
      </c>
      <c r="I31" s="1010">
        <v>923.8</v>
      </c>
      <c r="J31" s="596"/>
      <c r="K31" s="532"/>
      <c r="M31" s="1006"/>
      <c r="O31" s="1054"/>
      <c r="Q31" s="1006"/>
      <c r="R31" s="1006"/>
    </row>
    <row r="32" spans="1:18" ht="18.75" customHeight="1">
      <c r="A32" s="2"/>
      <c r="B32" s="4"/>
      <c r="C32" s="201" t="s">
        <v>323</v>
      </c>
      <c r="D32" s="13"/>
      <c r="E32" s="1011">
        <v>1826.47</v>
      </c>
      <c r="F32" s="1011">
        <v>1849.69</v>
      </c>
      <c r="G32" s="1011">
        <v>1867.1</v>
      </c>
      <c r="H32" s="1011">
        <v>1809.6</v>
      </c>
      <c r="I32" s="1011">
        <v>1855.4</v>
      </c>
      <c r="J32" s="596"/>
      <c r="K32" s="2"/>
      <c r="M32" s="1006"/>
      <c r="N32" s="534"/>
      <c r="O32" s="1054"/>
    </row>
    <row r="33" spans="1:15" ht="18.75" customHeight="1">
      <c r="A33" s="2"/>
      <c r="B33" s="4"/>
      <c r="C33" s="201" t="s">
        <v>251</v>
      </c>
      <c r="D33" s="22"/>
      <c r="E33" s="1011">
        <v>1217.05</v>
      </c>
      <c r="F33" s="1011">
        <v>1225.3399999999999</v>
      </c>
      <c r="G33" s="1011">
        <v>1240.7</v>
      </c>
      <c r="H33" s="1011">
        <v>1225.2</v>
      </c>
      <c r="I33" s="1011">
        <v>1234.9000000000001</v>
      </c>
      <c r="J33" s="596"/>
      <c r="K33" s="2"/>
      <c r="M33" s="1006"/>
      <c r="N33" s="534"/>
      <c r="O33" s="1054"/>
    </row>
    <row r="34" spans="1:15" ht="18.75" customHeight="1">
      <c r="A34" s="2"/>
      <c r="B34" s="4"/>
      <c r="C34" s="201" t="s">
        <v>252</v>
      </c>
      <c r="D34" s="22"/>
      <c r="E34" s="1011">
        <v>745.52</v>
      </c>
      <c r="F34" s="1011">
        <v>741.11</v>
      </c>
      <c r="G34" s="1011">
        <v>752.1</v>
      </c>
      <c r="H34" s="1011">
        <v>747.9</v>
      </c>
      <c r="I34" s="1011">
        <v>769.7</v>
      </c>
      <c r="J34" s="596"/>
      <c r="K34" s="2"/>
      <c r="M34" s="1006"/>
      <c r="N34" s="534"/>
      <c r="O34" s="1054"/>
    </row>
    <row r="35" spans="1:15" ht="18.75" customHeight="1">
      <c r="A35" s="2"/>
      <c r="B35" s="4"/>
      <c r="C35" s="201" t="s">
        <v>84</v>
      </c>
      <c r="D35" s="13"/>
      <c r="E35" s="1011">
        <v>740.52</v>
      </c>
      <c r="F35" s="1011">
        <v>739.3</v>
      </c>
      <c r="G35" s="1011">
        <v>753</v>
      </c>
      <c r="H35" s="1011">
        <v>749.9</v>
      </c>
      <c r="I35" s="1011">
        <v>764.7</v>
      </c>
      <c r="J35" s="530"/>
      <c r="K35" s="2"/>
      <c r="M35" s="1006"/>
      <c r="N35" s="534"/>
      <c r="O35" s="1054"/>
    </row>
    <row r="36" spans="1:15" ht="18.75" customHeight="1">
      <c r="A36" s="2"/>
      <c r="B36" s="4"/>
      <c r="C36" s="201" t="s">
        <v>253</v>
      </c>
      <c r="D36" s="22"/>
      <c r="E36" s="1011">
        <v>775.81</v>
      </c>
      <c r="F36" s="1011">
        <v>771.28</v>
      </c>
      <c r="G36" s="1011">
        <v>779.5</v>
      </c>
      <c r="H36" s="1011">
        <v>770.2</v>
      </c>
      <c r="I36" s="1011">
        <v>801.3</v>
      </c>
      <c r="J36" s="530"/>
      <c r="K36" s="2"/>
      <c r="M36" s="1006"/>
      <c r="N36" s="534"/>
      <c r="O36" s="1054"/>
    </row>
    <row r="37" spans="1:15" ht="18.75" customHeight="1">
      <c r="A37" s="2"/>
      <c r="B37" s="4"/>
      <c r="C37" s="201" t="s">
        <v>83</v>
      </c>
      <c r="D37" s="22"/>
      <c r="E37" s="1011">
        <v>739.67</v>
      </c>
      <c r="F37" s="1011">
        <v>742.2</v>
      </c>
      <c r="G37" s="1011">
        <v>758.5</v>
      </c>
      <c r="H37" s="1011">
        <v>751.2</v>
      </c>
      <c r="I37" s="1011">
        <v>775</v>
      </c>
      <c r="J37" s="530"/>
      <c r="K37" s="2"/>
      <c r="M37" s="1006"/>
      <c r="N37" s="534"/>
      <c r="O37" s="1054"/>
    </row>
    <row r="38" spans="1:15" ht="18.75" customHeight="1">
      <c r="A38" s="2"/>
      <c r="B38" s="4"/>
      <c r="C38" s="201" t="s">
        <v>254</v>
      </c>
      <c r="D38" s="22"/>
      <c r="E38" s="1011">
        <v>743.95</v>
      </c>
      <c r="F38" s="1011">
        <v>747.9</v>
      </c>
      <c r="G38" s="1011">
        <v>765.9</v>
      </c>
      <c r="H38" s="1011">
        <v>770.3</v>
      </c>
      <c r="I38" s="1011">
        <v>777.6</v>
      </c>
      <c r="J38" s="530"/>
      <c r="K38" s="2"/>
      <c r="M38" s="1006"/>
      <c r="N38" s="534"/>
      <c r="O38" s="1054"/>
    </row>
    <row r="39" spans="1:15" ht="18.75" customHeight="1">
      <c r="A39" s="2"/>
      <c r="B39" s="4"/>
      <c r="C39" s="201" t="s">
        <v>82</v>
      </c>
      <c r="D39" s="22"/>
      <c r="E39" s="1011">
        <v>733.22</v>
      </c>
      <c r="F39" s="1011">
        <v>756.25</v>
      </c>
      <c r="G39" s="1011">
        <v>765.5</v>
      </c>
      <c r="H39" s="1011">
        <v>763.8</v>
      </c>
      <c r="I39" s="1011">
        <v>762</v>
      </c>
      <c r="J39" s="530"/>
      <c r="K39" s="2"/>
      <c r="M39" s="1006"/>
      <c r="N39" s="534"/>
      <c r="O39" s="1054"/>
    </row>
    <row r="40" spans="1:15" ht="18.75" customHeight="1">
      <c r="A40" s="2"/>
      <c r="B40" s="4"/>
      <c r="C40" s="201" t="s">
        <v>81</v>
      </c>
      <c r="D40" s="22"/>
      <c r="E40" s="1011">
        <v>831.2</v>
      </c>
      <c r="F40" s="1011">
        <v>829.34</v>
      </c>
      <c r="G40" s="1011">
        <v>855</v>
      </c>
      <c r="H40" s="1011">
        <v>847.7</v>
      </c>
      <c r="I40" s="1011">
        <v>853</v>
      </c>
      <c r="J40" s="530"/>
      <c r="K40" s="2"/>
      <c r="M40" s="1006"/>
      <c r="N40" s="534"/>
      <c r="O40" s="1054"/>
    </row>
    <row r="41" spans="1:15" ht="18.75" customHeight="1">
      <c r="A41" s="2"/>
      <c r="B41" s="4"/>
      <c r="C41" s="201" t="s">
        <v>255</v>
      </c>
      <c r="D41" s="22"/>
      <c r="E41" s="1011">
        <v>747.84</v>
      </c>
      <c r="F41" s="1011">
        <v>745.1</v>
      </c>
      <c r="G41" s="1011">
        <v>766.7</v>
      </c>
      <c r="H41" s="1011">
        <v>759.5</v>
      </c>
      <c r="I41" s="1011">
        <v>770.7</v>
      </c>
      <c r="J41" s="530"/>
      <c r="K41" s="2"/>
      <c r="M41" s="1006"/>
      <c r="N41" s="534"/>
      <c r="O41" s="1054"/>
    </row>
    <row r="42" spans="1:15" ht="18.75" customHeight="1">
      <c r="A42" s="2"/>
      <c r="B42" s="4"/>
      <c r="C42" s="201" t="s">
        <v>80</v>
      </c>
      <c r="D42" s="13"/>
      <c r="E42" s="1011">
        <v>877.26</v>
      </c>
      <c r="F42" s="1011">
        <v>886.55</v>
      </c>
      <c r="G42" s="1011">
        <v>872.2</v>
      </c>
      <c r="H42" s="1011">
        <v>870.9</v>
      </c>
      <c r="I42" s="1011">
        <v>896.1</v>
      </c>
      <c r="J42" s="530"/>
      <c r="K42" s="2"/>
      <c r="M42" s="1006"/>
      <c r="N42" s="534"/>
      <c r="O42" s="1054"/>
    </row>
    <row r="43" spans="1:15" ht="18.75" customHeight="1">
      <c r="A43" s="2"/>
      <c r="B43" s="4"/>
      <c r="C43" s="201" t="s">
        <v>256</v>
      </c>
      <c r="D43" s="22"/>
      <c r="E43" s="1011">
        <v>913.28</v>
      </c>
      <c r="F43" s="1011">
        <v>881.58</v>
      </c>
      <c r="G43" s="1011">
        <v>890.4</v>
      </c>
      <c r="H43" s="1011">
        <v>901.2</v>
      </c>
      <c r="I43" s="1011">
        <v>902.6</v>
      </c>
      <c r="J43" s="530"/>
      <c r="K43" s="2"/>
      <c r="M43" s="1006"/>
      <c r="N43" s="534"/>
      <c r="O43" s="1054"/>
    </row>
    <row r="44" spans="1:15" ht="18.75" customHeight="1">
      <c r="A44" s="2"/>
      <c r="B44" s="4"/>
      <c r="C44" s="201" t="s">
        <v>257</v>
      </c>
      <c r="D44" s="22"/>
      <c r="E44" s="1011">
        <v>843.53</v>
      </c>
      <c r="F44" s="1011">
        <v>840.46</v>
      </c>
      <c r="G44" s="1011">
        <v>840.7</v>
      </c>
      <c r="H44" s="1011">
        <v>836.5</v>
      </c>
      <c r="I44" s="1011">
        <v>847.5</v>
      </c>
      <c r="J44" s="530"/>
      <c r="K44" s="2"/>
      <c r="M44" s="1006"/>
      <c r="N44" s="534"/>
      <c r="O44" s="1054"/>
    </row>
    <row r="45" spans="1:15" ht="18.75" customHeight="1">
      <c r="A45" s="2"/>
      <c r="B45" s="4"/>
      <c r="C45" s="201" t="s">
        <v>329</v>
      </c>
      <c r="D45" s="22"/>
      <c r="E45" s="1011">
        <v>812.33</v>
      </c>
      <c r="F45" s="1011">
        <v>814.85</v>
      </c>
      <c r="G45" s="1011">
        <v>822.9</v>
      </c>
      <c r="H45" s="1011">
        <v>820.3</v>
      </c>
      <c r="I45" s="1011">
        <v>826.6</v>
      </c>
      <c r="J45" s="530"/>
      <c r="K45" s="2"/>
      <c r="M45" s="1006"/>
      <c r="N45" s="534"/>
      <c r="O45" s="1054"/>
    </row>
    <row r="46" spans="1:15" ht="18.75" customHeight="1">
      <c r="A46" s="2"/>
      <c r="B46" s="4"/>
      <c r="C46" s="201" t="s">
        <v>330</v>
      </c>
      <c r="D46" s="22"/>
      <c r="E46" s="1011">
        <v>727.13</v>
      </c>
      <c r="F46" s="1011">
        <v>716.58</v>
      </c>
      <c r="G46" s="1011">
        <v>731.8</v>
      </c>
      <c r="H46" s="1011">
        <v>733.3</v>
      </c>
      <c r="I46" s="1011">
        <v>747.8</v>
      </c>
      <c r="J46" s="530"/>
      <c r="K46" s="2"/>
      <c r="M46" s="1006"/>
      <c r="N46" s="534"/>
      <c r="O46" s="1054"/>
    </row>
    <row r="47" spans="1:15" s="536" customFormat="1" ht="13.5" customHeight="1">
      <c r="A47" s="721"/>
      <c r="B47" s="721"/>
      <c r="C47" s="1632" t="s">
        <v>512</v>
      </c>
      <c r="D47" s="1632"/>
      <c r="E47" s="1632"/>
      <c r="F47" s="1632"/>
      <c r="G47" s="1632"/>
      <c r="H47" s="1632"/>
      <c r="I47" s="1632"/>
      <c r="J47" s="597"/>
      <c r="K47" s="721"/>
    </row>
    <row r="48" spans="1:15" ht="13.5" customHeight="1">
      <c r="A48" s="2"/>
      <c r="B48" s="4"/>
      <c r="C48" s="42" t="s">
        <v>429</v>
      </c>
      <c r="D48" s="724"/>
      <c r="E48" s="724"/>
      <c r="G48" s="1099" t="s">
        <v>479</v>
      </c>
      <c r="H48" s="724"/>
      <c r="I48" s="724"/>
      <c r="J48" s="530"/>
      <c r="K48" s="2"/>
    </row>
    <row r="49" spans="1:11" ht="13.5" customHeight="1">
      <c r="A49" s="2"/>
      <c r="B49" s="2"/>
      <c r="C49" s="2"/>
      <c r="D49" s="721"/>
      <c r="E49" s="4"/>
      <c r="F49" s="4"/>
      <c r="G49" s="4"/>
      <c r="H49" s="1630">
        <v>43101</v>
      </c>
      <c r="I49" s="1630"/>
      <c r="J49" s="257">
        <v>15</v>
      </c>
      <c r="K49" s="2"/>
    </row>
  </sheetData>
  <mergeCells count="16">
    <mergeCell ref="H49:I49"/>
    <mergeCell ref="E28:I28"/>
    <mergeCell ref="C31:D31"/>
    <mergeCell ref="C47:I47"/>
    <mergeCell ref="C9:D9"/>
    <mergeCell ref="C26:I26"/>
    <mergeCell ref="C27:D29"/>
    <mergeCell ref="E29:F29"/>
    <mergeCell ref="G29:I29"/>
    <mergeCell ref="B1:D1"/>
    <mergeCell ref="B2:D2"/>
    <mergeCell ref="C4:I4"/>
    <mergeCell ref="C5:D7"/>
    <mergeCell ref="E6:I6"/>
    <mergeCell ref="E7:F7"/>
    <mergeCell ref="G7:I7"/>
  </mergeCells>
  <conditionalFormatting sqref="O31:O46">
    <cfRule type="top10" dxfId="13" priority="1" bottom="1" rank="2"/>
    <cfRule type="top10" dxfId="12"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H80"/>
  <sheetViews>
    <sheetView zoomScale="125" zoomScaleNormal="125" workbookViewId="0"/>
  </sheetViews>
  <sheetFormatPr defaultRowHeight="12.75"/>
  <cols>
    <col min="1" max="1" width="1" style="410" customWidth="1"/>
    <col min="2" max="2" width="2.5703125" style="410" customWidth="1"/>
    <col min="3" max="3" width="2.28515625" style="410" customWidth="1"/>
    <col min="4" max="4" width="26" style="468" customWidth="1"/>
    <col min="5" max="6" width="5.140625" style="468" customWidth="1"/>
    <col min="7" max="8" width="5.140625" style="410" customWidth="1"/>
    <col min="9" max="9" width="5.7109375" style="410" customWidth="1"/>
    <col min="10" max="11" width="5.140625" style="410" customWidth="1"/>
    <col min="12" max="12" width="5.7109375" style="410" customWidth="1"/>
    <col min="13" max="17" width="5.140625" style="410" customWidth="1"/>
    <col min="18" max="18" width="2.5703125" style="410" customWidth="1"/>
    <col min="19" max="19" width="1" style="410" customWidth="1"/>
    <col min="20" max="20" width="9.42578125" style="410" customWidth="1"/>
    <col min="21" max="21" width="7.5703125" style="992" bestFit="1" customWidth="1"/>
    <col min="22" max="22" width="6.5703125" style="410" bestFit="1" customWidth="1"/>
    <col min="23" max="23" width="5.5703125" style="410" customWidth="1"/>
    <col min="24" max="16384" width="9.140625" style="410"/>
  </cols>
  <sheetData>
    <row r="1" spans="1:34" ht="13.5" customHeight="1">
      <c r="A1" s="405"/>
      <c r="B1" s="468"/>
      <c r="C1" s="1638" t="s">
        <v>34</v>
      </c>
      <c r="D1" s="1638"/>
      <c r="E1" s="1638"/>
      <c r="F1" s="1638"/>
      <c r="G1" s="415"/>
      <c r="H1" s="415"/>
      <c r="I1" s="415"/>
      <c r="J1" s="1648" t="s">
        <v>410</v>
      </c>
      <c r="K1" s="1648"/>
      <c r="L1" s="1648"/>
      <c r="M1" s="1648"/>
      <c r="N1" s="1648"/>
      <c r="O1" s="1648"/>
      <c r="P1" s="1648"/>
      <c r="Q1" s="600"/>
      <c r="R1" s="600"/>
      <c r="S1" s="405"/>
    </row>
    <row r="2" spans="1:34" ht="6" customHeight="1">
      <c r="A2" s="599"/>
      <c r="B2" s="524"/>
      <c r="C2" s="959"/>
      <c r="D2" s="1022"/>
      <c r="E2" s="456"/>
      <c r="F2" s="456"/>
      <c r="G2" s="456"/>
      <c r="H2" s="456"/>
      <c r="I2" s="456"/>
      <c r="J2" s="456"/>
      <c r="K2" s="456"/>
      <c r="L2" s="456"/>
      <c r="M2" s="456"/>
      <c r="N2" s="456"/>
      <c r="O2" s="456"/>
      <c r="P2" s="456"/>
      <c r="Q2" s="456"/>
      <c r="R2" s="415"/>
      <c r="S2" s="415"/>
    </row>
    <row r="3" spans="1:34" ht="11.25" customHeight="1" thickBot="1">
      <c r="A3" s="405"/>
      <c r="B3" s="469"/>
      <c r="C3" s="465"/>
      <c r="D3" s="465"/>
      <c r="E3" s="415"/>
      <c r="F3" s="415"/>
      <c r="G3" s="415"/>
      <c r="H3" s="415"/>
      <c r="I3" s="415"/>
      <c r="J3" s="763"/>
      <c r="K3" s="763"/>
      <c r="L3" s="763"/>
      <c r="M3" s="763"/>
      <c r="N3" s="763"/>
      <c r="O3" s="763"/>
      <c r="P3" s="763"/>
      <c r="Q3" s="763" t="s">
        <v>70</v>
      </c>
      <c r="R3" s="415"/>
      <c r="S3" s="415"/>
    </row>
    <row r="4" spans="1:34" ht="13.5" customHeight="1" thickBot="1">
      <c r="A4" s="405"/>
      <c r="B4" s="469"/>
      <c r="C4" s="1639" t="s">
        <v>128</v>
      </c>
      <c r="D4" s="1640"/>
      <c r="E4" s="1640"/>
      <c r="F4" s="1640"/>
      <c r="G4" s="1640"/>
      <c r="H4" s="1640"/>
      <c r="I4" s="1640"/>
      <c r="J4" s="1640"/>
      <c r="K4" s="1640"/>
      <c r="L4" s="1640"/>
      <c r="M4" s="1640"/>
      <c r="N4" s="1640"/>
      <c r="O4" s="1640"/>
      <c r="P4" s="1640"/>
      <c r="Q4" s="1641"/>
      <c r="R4" s="415"/>
      <c r="S4" s="415"/>
    </row>
    <row r="5" spans="1:34" ht="3.75" customHeight="1">
      <c r="A5" s="405"/>
      <c r="B5" s="469"/>
      <c r="C5" s="465"/>
      <c r="D5" s="465"/>
      <c r="E5" s="415"/>
      <c r="F5" s="415"/>
      <c r="G5" s="423"/>
      <c r="H5" s="415"/>
      <c r="I5" s="415"/>
      <c r="J5" s="480"/>
      <c r="K5" s="480"/>
      <c r="L5" s="480"/>
      <c r="M5" s="480"/>
      <c r="N5" s="480"/>
      <c r="O5" s="480"/>
      <c r="P5" s="480"/>
      <c r="Q5" s="480"/>
      <c r="R5" s="415"/>
      <c r="S5" s="415"/>
    </row>
    <row r="6" spans="1:34" ht="13.5" customHeight="1">
      <c r="A6" s="405"/>
      <c r="B6" s="469"/>
      <c r="C6" s="1642" t="s">
        <v>127</v>
      </c>
      <c r="D6" s="1643"/>
      <c r="E6" s="1643"/>
      <c r="F6" s="1643"/>
      <c r="G6" s="1643"/>
      <c r="H6" s="1643"/>
      <c r="I6" s="1643"/>
      <c r="J6" s="1643"/>
      <c r="K6" s="1643"/>
      <c r="L6" s="1643"/>
      <c r="M6" s="1643"/>
      <c r="N6" s="1643"/>
      <c r="O6" s="1643"/>
      <c r="P6" s="1643"/>
      <c r="Q6" s="1644"/>
      <c r="R6" s="415"/>
      <c r="S6" s="415"/>
    </row>
    <row r="7" spans="1:34" ht="2.25" customHeight="1">
      <c r="A7" s="405"/>
      <c r="B7" s="469"/>
      <c r="C7" s="1645" t="s">
        <v>78</v>
      </c>
      <c r="D7" s="1645"/>
      <c r="E7" s="422"/>
      <c r="F7" s="422"/>
      <c r="G7" s="1647">
        <v>2014</v>
      </c>
      <c r="H7" s="1647"/>
      <c r="I7" s="1647"/>
      <c r="J7" s="1647"/>
      <c r="K7" s="1647"/>
      <c r="L7" s="1647"/>
      <c r="M7" s="1647"/>
      <c r="N7" s="1647"/>
      <c r="O7" s="1647"/>
      <c r="P7" s="1647"/>
      <c r="Q7" s="1647"/>
      <c r="R7" s="415"/>
      <c r="S7" s="415"/>
    </row>
    <row r="8" spans="1:34" ht="11.25" customHeight="1">
      <c r="A8" s="405"/>
      <c r="B8" s="469"/>
      <c r="C8" s="1646"/>
      <c r="D8" s="1646"/>
      <c r="E8" s="1327">
        <v>2016</v>
      </c>
      <c r="F8" s="1651">
        <v>2017</v>
      </c>
      <c r="G8" s="1652"/>
      <c r="H8" s="1652"/>
      <c r="I8" s="1652"/>
      <c r="J8" s="1652"/>
      <c r="K8" s="1652"/>
      <c r="L8" s="1652"/>
      <c r="M8" s="1652"/>
      <c r="N8" s="1652"/>
      <c r="O8" s="1652"/>
      <c r="P8" s="1652"/>
      <c r="Q8" s="1652"/>
      <c r="R8" s="415"/>
      <c r="S8" s="415"/>
    </row>
    <row r="9" spans="1:34" ht="11.25" customHeight="1">
      <c r="A9" s="405"/>
      <c r="B9" s="469"/>
      <c r="C9" s="420"/>
      <c r="D9" s="420"/>
      <c r="E9" s="849" t="s">
        <v>94</v>
      </c>
      <c r="F9" s="1107" t="s">
        <v>488</v>
      </c>
      <c r="G9" s="849" t="s">
        <v>104</v>
      </c>
      <c r="H9" s="1029" t="s">
        <v>103</v>
      </c>
      <c r="I9" s="849" t="s">
        <v>102</v>
      </c>
      <c r="J9" s="849" t="s">
        <v>101</v>
      </c>
      <c r="K9" s="849" t="s">
        <v>100</v>
      </c>
      <c r="L9" s="1029" t="s">
        <v>99</v>
      </c>
      <c r="M9" s="849" t="s">
        <v>98</v>
      </c>
      <c r="N9" s="849" t="s">
        <v>97</v>
      </c>
      <c r="O9" s="849" t="s">
        <v>96</v>
      </c>
      <c r="P9" s="849" t="s">
        <v>95</v>
      </c>
      <c r="Q9" s="849" t="s">
        <v>94</v>
      </c>
      <c r="R9" s="526"/>
      <c r="S9" s="415"/>
    </row>
    <row r="10" spans="1:34" s="485" customFormat="1" ht="16.5" customHeight="1">
      <c r="A10" s="481"/>
      <c r="B10" s="482"/>
      <c r="C10" s="1566" t="s">
        <v>105</v>
      </c>
      <c r="D10" s="1566"/>
      <c r="E10" s="483">
        <f>SUM(E11:E17)</f>
        <v>18</v>
      </c>
      <c r="F10" s="483">
        <f>SUM(F11:F17)</f>
        <v>11</v>
      </c>
      <c r="G10" s="483">
        <f t="shared" ref="G10" si="0">SUM(G11:G17)</f>
        <v>26</v>
      </c>
      <c r="H10" s="483">
        <f>SUM(H11:H17)</f>
        <v>24</v>
      </c>
      <c r="I10" s="483">
        <f>SUM(I11:I17)</f>
        <v>19</v>
      </c>
      <c r="J10" s="483">
        <v>23</v>
      </c>
      <c r="K10" s="483">
        <f t="shared" ref="K10" si="1">SUM(K11:K17)</f>
        <v>48</v>
      </c>
      <c r="L10" s="483">
        <f t="shared" ref="L10:Q10" si="2">SUM(L11:L17)</f>
        <v>31</v>
      </c>
      <c r="M10" s="483">
        <f t="shared" si="2"/>
        <v>26</v>
      </c>
      <c r="N10" s="483">
        <f t="shared" si="2"/>
        <v>21</v>
      </c>
      <c r="O10" s="483">
        <f t="shared" si="2"/>
        <v>36</v>
      </c>
      <c r="P10" s="483">
        <f t="shared" si="2"/>
        <v>36</v>
      </c>
      <c r="Q10" s="483">
        <f t="shared" si="2"/>
        <v>10</v>
      </c>
      <c r="R10" s="498"/>
      <c r="S10" s="484"/>
      <c r="T10" s="861"/>
      <c r="U10" s="993"/>
      <c r="V10" s="993"/>
      <c r="W10" s="993"/>
      <c r="X10" s="993"/>
      <c r="Y10" s="993"/>
      <c r="Z10" s="993"/>
      <c r="AA10" s="993"/>
      <c r="AB10" s="993"/>
      <c r="AC10" s="993"/>
      <c r="AD10" s="993"/>
      <c r="AE10" s="993"/>
      <c r="AF10" s="993"/>
      <c r="AG10" s="993"/>
      <c r="AH10" s="993"/>
    </row>
    <row r="11" spans="1:34" s="489" customFormat="1" ht="10.5" customHeight="1">
      <c r="A11" s="486"/>
      <c r="B11" s="487"/>
      <c r="C11" s="958"/>
      <c r="D11" s="575" t="s">
        <v>244</v>
      </c>
      <c r="E11" s="1023">
        <v>1</v>
      </c>
      <c r="F11" s="1023">
        <v>1</v>
      </c>
      <c r="G11" s="1023">
        <v>4</v>
      </c>
      <c r="H11" s="1023">
        <v>8</v>
      </c>
      <c r="I11" s="1023">
        <v>11</v>
      </c>
      <c r="J11" s="1023">
        <v>4</v>
      </c>
      <c r="K11" s="1023">
        <v>18</v>
      </c>
      <c r="L11" s="1023">
        <v>11</v>
      </c>
      <c r="M11" s="1023">
        <v>11</v>
      </c>
      <c r="N11" s="1023">
        <v>5</v>
      </c>
      <c r="O11" s="1023">
        <v>10</v>
      </c>
      <c r="P11" s="1023">
        <v>5</v>
      </c>
      <c r="Q11" s="1023">
        <v>3</v>
      </c>
      <c r="R11" s="526"/>
      <c r="S11" s="465"/>
      <c r="T11" s="877"/>
      <c r="U11" s="993"/>
      <c r="V11" s="861"/>
      <c r="W11" s="960"/>
    </row>
    <row r="12" spans="1:34" s="489" customFormat="1" ht="10.5" customHeight="1">
      <c r="A12" s="486"/>
      <c r="B12" s="487"/>
      <c r="C12" s="958"/>
      <c r="D12" s="575" t="s">
        <v>245</v>
      </c>
      <c r="E12" s="1023" t="s">
        <v>9</v>
      </c>
      <c r="F12" s="1023" t="s">
        <v>9</v>
      </c>
      <c r="G12" s="1023">
        <v>4</v>
      </c>
      <c r="H12" s="1023">
        <v>1</v>
      </c>
      <c r="I12" s="1023" t="s">
        <v>9</v>
      </c>
      <c r="J12" s="1023">
        <v>4</v>
      </c>
      <c r="K12" s="1023">
        <v>2</v>
      </c>
      <c r="L12" s="1023">
        <v>1</v>
      </c>
      <c r="M12" s="1023">
        <v>3</v>
      </c>
      <c r="N12" s="1023">
        <v>4</v>
      </c>
      <c r="O12" s="1023">
        <v>2</v>
      </c>
      <c r="P12" s="1023" t="s">
        <v>9</v>
      </c>
      <c r="Q12" s="1023" t="s">
        <v>9</v>
      </c>
      <c r="R12" s="526"/>
      <c r="S12" s="465"/>
      <c r="U12" s="993"/>
      <c r="V12" s="861"/>
      <c r="W12" s="960"/>
    </row>
    <row r="13" spans="1:34" s="974" customFormat="1" ht="10.5" customHeight="1">
      <c r="A13" s="1017"/>
      <c r="B13" s="1018"/>
      <c r="C13" s="1015"/>
      <c r="D13" s="575" t="s">
        <v>246</v>
      </c>
      <c r="E13" s="1023">
        <v>2</v>
      </c>
      <c r="F13" s="1023">
        <v>5</v>
      </c>
      <c r="G13" s="1023">
        <v>8</v>
      </c>
      <c r="H13" s="1023">
        <v>2</v>
      </c>
      <c r="I13" s="1023">
        <v>6</v>
      </c>
      <c r="J13" s="1023">
        <v>13</v>
      </c>
      <c r="K13" s="1023">
        <v>18</v>
      </c>
      <c r="L13" s="1023">
        <v>10</v>
      </c>
      <c r="M13" s="1023">
        <v>9</v>
      </c>
      <c r="N13" s="1023">
        <v>5</v>
      </c>
      <c r="O13" s="1023">
        <v>9</v>
      </c>
      <c r="P13" s="1023">
        <v>8</v>
      </c>
      <c r="Q13" s="1023">
        <v>3</v>
      </c>
      <c r="R13" s="786"/>
      <c r="S13" s="1019"/>
      <c r="U13" s="993"/>
      <c r="V13" s="861"/>
      <c r="W13" s="1020"/>
    </row>
    <row r="14" spans="1:34" s="489" customFormat="1" ht="12" customHeight="1">
      <c r="A14" s="486"/>
      <c r="B14" s="487"/>
      <c r="C14" s="958"/>
      <c r="D14" s="575" t="s">
        <v>247</v>
      </c>
      <c r="E14" s="1023">
        <v>9</v>
      </c>
      <c r="F14" s="1023" t="s">
        <v>9</v>
      </c>
      <c r="G14" s="1023" t="s">
        <v>9</v>
      </c>
      <c r="H14" s="1023">
        <v>1</v>
      </c>
      <c r="I14" s="1023">
        <v>1</v>
      </c>
      <c r="J14" s="1023">
        <v>2</v>
      </c>
      <c r="K14" s="1023">
        <v>8</v>
      </c>
      <c r="L14" s="1023">
        <v>1</v>
      </c>
      <c r="M14" s="1023">
        <v>2</v>
      </c>
      <c r="N14" s="1023">
        <v>1</v>
      </c>
      <c r="O14" s="1023" t="s">
        <v>9</v>
      </c>
      <c r="P14" s="1023">
        <v>2</v>
      </c>
      <c r="Q14" s="1023" t="s">
        <v>9</v>
      </c>
      <c r="R14" s="488"/>
      <c r="S14" s="465"/>
      <c r="U14" s="993"/>
      <c r="V14" s="861"/>
    </row>
    <row r="15" spans="1:34" s="489" customFormat="1" ht="10.5" customHeight="1">
      <c r="A15" s="486"/>
      <c r="B15" s="487"/>
      <c r="C15" s="958"/>
      <c r="D15" s="575" t="s">
        <v>248</v>
      </c>
      <c r="E15" s="1023" t="s">
        <v>9</v>
      </c>
      <c r="F15" s="1023" t="s">
        <v>9</v>
      </c>
      <c r="G15" s="1023" t="s">
        <v>9</v>
      </c>
      <c r="H15" s="1023" t="s">
        <v>9</v>
      </c>
      <c r="I15" s="1023" t="s">
        <v>9</v>
      </c>
      <c r="J15" s="1023" t="s">
        <v>9</v>
      </c>
      <c r="K15" s="1023" t="s">
        <v>9</v>
      </c>
      <c r="L15" s="1023" t="s">
        <v>9</v>
      </c>
      <c r="M15" s="1023" t="s">
        <v>9</v>
      </c>
      <c r="N15" s="1023" t="s">
        <v>9</v>
      </c>
      <c r="O15" s="1023" t="s">
        <v>9</v>
      </c>
      <c r="P15" s="1023" t="s">
        <v>9</v>
      </c>
      <c r="Q15" s="1023" t="s">
        <v>9</v>
      </c>
      <c r="R15" s="488"/>
      <c r="S15" s="465"/>
      <c r="T15" s="877"/>
      <c r="U15" s="993"/>
      <c r="V15" s="861"/>
    </row>
    <row r="16" spans="1:34" s="489" customFormat="1" ht="10.5" customHeight="1">
      <c r="A16" s="486"/>
      <c r="B16" s="487"/>
      <c r="C16" s="958"/>
      <c r="D16" s="575" t="s">
        <v>249</v>
      </c>
      <c r="E16" s="1023" t="s">
        <v>9</v>
      </c>
      <c r="F16" s="1023" t="s">
        <v>9</v>
      </c>
      <c r="G16" s="1023" t="s">
        <v>9</v>
      </c>
      <c r="H16" s="1023" t="s">
        <v>9</v>
      </c>
      <c r="I16" s="1023" t="s">
        <v>9</v>
      </c>
      <c r="J16" s="1023" t="s">
        <v>9</v>
      </c>
      <c r="K16" s="1023" t="s">
        <v>9</v>
      </c>
      <c r="L16" s="1023" t="s">
        <v>9</v>
      </c>
      <c r="M16" s="1023" t="s">
        <v>9</v>
      </c>
      <c r="N16" s="1023" t="s">
        <v>9</v>
      </c>
      <c r="O16" s="1023" t="s">
        <v>9</v>
      </c>
      <c r="P16" s="1023" t="s">
        <v>9</v>
      </c>
      <c r="Q16" s="1023" t="s">
        <v>9</v>
      </c>
      <c r="R16" s="488"/>
      <c r="S16" s="465"/>
      <c r="U16" s="993"/>
      <c r="V16" s="861"/>
    </row>
    <row r="17" spans="1:22" s="489" customFormat="1" ht="12" customHeight="1">
      <c r="A17" s="486"/>
      <c r="B17" s="487"/>
      <c r="C17" s="958"/>
      <c r="D17" s="490" t="s">
        <v>250</v>
      </c>
      <c r="E17" s="1023">
        <v>6</v>
      </c>
      <c r="F17" s="1023">
        <v>5</v>
      </c>
      <c r="G17" s="1023">
        <v>10</v>
      </c>
      <c r="H17" s="1023">
        <v>12</v>
      </c>
      <c r="I17" s="1023">
        <v>1</v>
      </c>
      <c r="J17" s="1023">
        <v>1</v>
      </c>
      <c r="K17" s="1023">
        <v>2</v>
      </c>
      <c r="L17" s="1023">
        <v>8</v>
      </c>
      <c r="M17" s="1023">
        <v>1</v>
      </c>
      <c r="N17" s="1023">
        <v>6</v>
      </c>
      <c r="O17" s="1023">
        <v>15</v>
      </c>
      <c r="P17" s="1023">
        <v>21</v>
      </c>
      <c r="Q17" s="1023">
        <v>4</v>
      </c>
      <c r="R17" s="488"/>
      <c r="S17" s="465"/>
      <c r="T17" s="877"/>
      <c r="U17" s="993"/>
      <c r="V17" s="861"/>
    </row>
    <row r="18" spans="1:22" s="485" customFormat="1" ht="14.25" customHeight="1">
      <c r="A18" s="491"/>
      <c r="B18" s="492"/>
      <c r="C18" s="956" t="s">
        <v>298</v>
      </c>
      <c r="D18" s="493"/>
      <c r="E18" s="483">
        <v>10</v>
      </c>
      <c r="F18" s="483">
        <v>5</v>
      </c>
      <c r="G18" s="483" t="s">
        <v>486</v>
      </c>
      <c r="H18" s="483">
        <v>7</v>
      </c>
      <c r="I18" s="483">
        <v>16</v>
      </c>
      <c r="J18" s="483">
        <v>18</v>
      </c>
      <c r="K18" s="483">
        <v>23</v>
      </c>
      <c r="L18" s="483">
        <v>16</v>
      </c>
      <c r="M18" s="483">
        <v>12</v>
      </c>
      <c r="N18" s="483">
        <v>12</v>
      </c>
      <c r="O18" s="483">
        <f>21-8</f>
        <v>13</v>
      </c>
      <c r="P18" s="483">
        <v>5</v>
      </c>
      <c r="Q18" s="483">
        <v>6</v>
      </c>
      <c r="R18" s="488"/>
      <c r="S18" s="465"/>
      <c r="T18" s="877"/>
      <c r="U18" s="993"/>
    </row>
    <row r="19" spans="1:22" s="497" customFormat="1" ht="14.25" customHeight="1">
      <c r="A19" s="494"/>
      <c r="B19" s="495"/>
      <c r="C19" s="956" t="s">
        <v>299</v>
      </c>
      <c r="D19" s="1021"/>
      <c r="E19" s="496">
        <v>181</v>
      </c>
      <c r="F19" s="496">
        <v>6441</v>
      </c>
      <c r="G19" s="496">
        <v>11171</v>
      </c>
      <c r="H19" s="496">
        <v>3689</v>
      </c>
      <c r="I19" s="496">
        <v>107944</v>
      </c>
      <c r="J19" s="496">
        <v>45829</v>
      </c>
      <c r="K19" s="496">
        <f t="shared" ref="K19:L19" si="3">SUM(K21:K41)</f>
        <v>59273</v>
      </c>
      <c r="L19" s="496">
        <f t="shared" si="3"/>
        <v>144149</v>
      </c>
      <c r="M19" s="496">
        <f>SUM(M21:M41)</f>
        <v>65184</v>
      </c>
      <c r="N19" s="496">
        <f>SUM(N21:N41)</f>
        <v>94975</v>
      </c>
      <c r="O19" s="496">
        <f>SUM(O21:O41)</f>
        <v>77143</v>
      </c>
      <c r="P19" s="496">
        <f>SUM(P21:P41)</f>
        <v>16768</v>
      </c>
      <c r="Q19" s="496">
        <v>206</v>
      </c>
      <c r="R19" s="488"/>
      <c r="S19" s="465"/>
      <c r="T19" s="877"/>
      <c r="U19" s="993"/>
      <c r="V19" s="994"/>
    </row>
    <row r="20" spans="1:22" ht="9.75" customHeight="1">
      <c r="A20" s="405"/>
      <c r="B20" s="469"/>
      <c r="C20" s="1634" t="s">
        <v>126</v>
      </c>
      <c r="D20" s="1634"/>
      <c r="E20" s="1023" t="s">
        <v>9</v>
      </c>
      <c r="F20" s="1023" t="s">
        <v>9</v>
      </c>
      <c r="G20" s="1023" t="s">
        <v>9</v>
      </c>
      <c r="H20" s="1023" t="s">
        <v>9</v>
      </c>
      <c r="I20" s="1023" t="s">
        <v>9</v>
      </c>
      <c r="J20" s="1023">
        <v>341</v>
      </c>
      <c r="K20" s="1023" t="s">
        <v>9</v>
      </c>
      <c r="L20" s="1023" t="s">
        <v>9</v>
      </c>
      <c r="M20" s="1023" t="s">
        <v>9</v>
      </c>
      <c r="N20" s="1023" t="s">
        <v>9</v>
      </c>
      <c r="O20" s="1023" t="s">
        <v>9</v>
      </c>
      <c r="P20" s="1023" t="s">
        <v>9</v>
      </c>
      <c r="Q20" s="1023" t="s">
        <v>9</v>
      </c>
      <c r="R20" s="488"/>
      <c r="S20" s="465"/>
      <c r="T20" s="489"/>
      <c r="U20" s="993"/>
      <c r="V20" s="994"/>
    </row>
    <row r="21" spans="1:22" ht="9.75" customHeight="1">
      <c r="A21" s="405"/>
      <c r="B21" s="469"/>
      <c r="C21" s="1634" t="s">
        <v>125</v>
      </c>
      <c r="D21" s="1634"/>
      <c r="E21" s="1023" t="s">
        <v>9</v>
      </c>
      <c r="F21" s="1023" t="s">
        <v>9</v>
      </c>
      <c r="G21" s="1023" t="s">
        <v>9</v>
      </c>
      <c r="H21" s="1023" t="s">
        <v>9</v>
      </c>
      <c r="I21" s="1023" t="s">
        <v>9</v>
      </c>
      <c r="J21" s="1023" t="s">
        <v>9</v>
      </c>
      <c r="K21" s="1023" t="s">
        <v>9</v>
      </c>
      <c r="L21" s="1023" t="s">
        <v>9</v>
      </c>
      <c r="M21" s="1023" t="s">
        <v>9</v>
      </c>
      <c r="N21" s="1023" t="s">
        <v>9</v>
      </c>
      <c r="O21" s="1023" t="s">
        <v>9</v>
      </c>
      <c r="P21" s="1023" t="s">
        <v>9</v>
      </c>
      <c r="Q21" s="1023" t="s">
        <v>9</v>
      </c>
      <c r="R21" s="526"/>
      <c r="S21" s="415"/>
      <c r="T21" s="462"/>
      <c r="V21" s="462"/>
    </row>
    <row r="22" spans="1:22" ht="9.75" customHeight="1">
      <c r="A22" s="405"/>
      <c r="B22" s="469"/>
      <c r="C22" s="1634" t="s">
        <v>124</v>
      </c>
      <c r="D22" s="1634"/>
      <c r="E22" s="1023">
        <v>181</v>
      </c>
      <c r="F22" s="1023" t="s">
        <v>9</v>
      </c>
      <c r="G22" s="1023">
        <v>875</v>
      </c>
      <c r="H22" s="1023">
        <v>195</v>
      </c>
      <c r="I22" s="1023">
        <v>87811</v>
      </c>
      <c r="J22" s="1023">
        <v>35248</v>
      </c>
      <c r="K22" s="1023">
        <v>52632</v>
      </c>
      <c r="L22" s="1023">
        <v>13513</v>
      </c>
      <c r="M22" s="1023">
        <v>13785</v>
      </c>
      <c r="N22" s="1023">
        <v>10767</v>
      </c>
      <c r="O22" s="1023">
        <v>5308</v>
      </c>
      <c r="P22" s="1023" t="s">
        <v>9</v>
      </c>
      <c r="Q22" s="1023">
        <v>184</v>
      </c>
      <c r="R22" s="526"/>
      <c r="S22" s="415"/>
      <c r="T22" s="1103"/>
      <c r="U22" s="994"/>
    </row>
    <row r="23" spans="1:22" ht="9.75" customHeight="1">
      <c r="A23" s="405"/>
      <c r="B23" s="469"/>
      <c r="C23" s="1634" t="s">
        <v>123</v>
      </c>
      <c r="D23" s="1634"/>
      <c r="E23" s="1023" t="s">
        <v>9</v>
      </c>
      <c r="F23" s="1023" t="s">
        <v>9</v>
      </c>
      <c r="G23" s="1023" t="s">
        <v>9</v>
      </c>
      <c r="H23" s="1023" t="s">
        <v>9</v>
      </c>
      <c r="I23" s="1023" t="s">
        <v>9</v>
      </c>
      <c r="J23" s="1023" t="s">
        <v>9</v>
      </c>
      <c r="K23" s="1023" t="s">
        <v>9</v>
      </c>
      <c r="L23" s="1023" t="s">
        <v>9</v>
      </c>
      <c r="M23" s="1023" t="s">
        <v>9</v>
      </c>
      <c r="N23" s="1023">
        <v>605</v>
      </c>
      <c r="O23" s="1023" t="s">
        <v>9</v>
      </c>
      <c r="P23" s="1023" t="s">
        <v>9</v>
      </c>
      <c r="Q23" s="1023" t="s">
        <v>9</v>
      </c>
      <c r="R23" s="526"/>
      <c r="S23" s="415"/>
      <c r="T23" s="462"/>
      <c r="V23" s="462"/>
    </row>
    <row r="24" spans="1:22" ht="9.75" customHeight="1">
      <c r="A24" s="405"/>
      <c r="B24" s="469"/>
      <c r="C24" s="1634" t="s">
        <v>122</v>
      </c>
      <c r="D24" s="1634"/>
      <c r="E24" s="1023" t="s">
        <v>9</v>
      </c>
      <c r="F24" s="1023" t="s">
        <v>9</v>
      </c>
      <c r="G24" s="1023" t="s">
        <v>9</v>
      </c>
      <c r="H24" s="1023" t="s">
        <v>9</v>
      </c>
      <c r="I24" s="1023" t="s">
        <v>9</v>
      </c>
      <c r="J24" s="1023" t="s">
        <v>9</v>
      </c>
      <c r="K24" s="1023" t="s">
        <v>9</v>
      </c>
      <c r="L24" s="1023" t="s">
        <v>9</v>
      </c>
      <c r="M24" s="1023" t="s">
        <v>9</v>
      </c>
      <c r="N24" s="1023" t="s">
        <v>9</v>
      </c>
      <c r="O24" s="1023" t="s">
        <v>9</v>
      </c>
      <c r="P24" s="1023">
        <v>321</v>
      </c>
      <c r="Q24" s="1023" t="s">
        <v>9</v>
      </c>
      <c r="R24" s="526"/>
      <c r="S24" s="415"/>
      <c r="U24" s="994"/>
    </row>
    <row r="25" spans="1:22" ht="9.75" customHeight="1">
      <c r="A25" s="405"/>
      <c r="B25" s="469"/>
      <c r="C25" s="1634" t="s">
        <v>121</v>
      </c>
      <c r="D25" s="1634"/>
      <c r="E25" s="1023" t="s">
        <v>9</v>
      </c>
      <c r="F25" s="1023" t="s">
        <v>9</v>
      </c>
      <c r="G25" s="1023" t="s">
        <v>9</v>
      </c>
      <c r="H25" s="1023" t="s">
        <v>9</v>
      </c>
      <c r="I25" s="1023" t="s">
        <v>9</v>
      </c>
      <c r="J25" s="1023" t="s">
        <v>9</v>
      </c>
      <c r="K25" s="1023" t="s">
        <v>9</v>
      </c>
      <c r="L25" s="1023">
        <v>104734</v>
      </c>
      <c r="M25" s="1023" t="s">
        <v>9</v>
      </c>
      <c r="N25" s="1023" t="s">
        <v>9</v>
      </c>
      <c r="O25" s="1023" t="s">
        <v>9</v>
      </c>
      <c r="P25" s="1023" t="s">
        <v>9</v>
      </c>
      <c r="Q25" s="1023" t="s">
        <v>9</v>
      </c>
      <c r="R25" s="526"/>
      <c r="S25" s="415"/>
      <c r="T25" s="462"/>
      <c r="U25" s="994"/>
    </row>
    <row r="26" spans="1:22" ht="9.75" customHeight="1">
      <c r="A26" s="405"/>
      <c r="B26" s="469"/>
      <c r="C26" s="1634" t="s">
        <v>120</v>
      </c>
      <c r="D26" s="1634"/>
      <c r="E26" s="1023" t="s">
        <v>9</v>
      </c>
      <c r="F26" s="1023">
        <v>5121</v>
      </c>
      <c r="G26" s="1023">
        <v>7289</v>
      </c>
      <c r="H26" s="1023">
        <v>2676</v>
      </c>
      <c r="I26" s="1023">
        <v>6814</v>
      </c>
      <c r="J26" s="1023">
        <v>5806</v>
      </c>
      <c r="K26" s="1023">
        <v>2731</v>
      </c>
      <c r="L26" s="1023">
        <v>11273</v>
      </c>
      <c r="M26" s="1023">
        <v>3366</v>
      </c>
      <c r="N26" s="1023">
        <v>2003</v>
      </c>
      <c r="O26" s="1023">
        <v>41</v>
      </c>
      <c r="P26" s="1023">
        <v>1814</v>
      </c>
      <c r="Q26" s="1023" t="s">
        <v>9</v>
      </c>
      <c r="R26" s="526"/>
      <c r="S26" s="415"/>
      <c r="T26" s="462"/>
      <c r="U26" s="994"/>
      <c r="V26" s="462"/>
    </row>
    <row r="27" spans="1:22" ht="9.75" customHeight="1">
      <c r="A27" s="405"/>
      <c r="B27" s="469"/>
      <c r="C27" s="1634" t="s">
        <v>119</v>
      </c>
      <c r="D27" s="1634"/>
      <c r="E27" s="1023" t="s">
        <v>9</v>
      </c>
      <c r="F27" s="1023">
        <v>164</v>
      </c>
      <c r="G27" s="1023">
        <v>2987</v>
      </c>
      <c r="H27" s="1023" t="s">
        <v>9</v>
      </c>
      <c r="I27" s="1023">
        <v>51</v>
      </c>
      <c r="J27" s="1023">
        <v>595</v>
      </c>
      <c r="K27" s="1023">
        <v>282</v>
      </c>
      <c r="L27" s="1023">
        <v>13050</v>
      </c>
      <c r="M27" s="1023">
        <v>96</v>
      </c>
      <c r="N27" s="1023">
        <v>79</v>
      </c>
      <c r="O27" s="1023">
        <v>51</v>
      </c>
      <c r="P27" s="1023" t="s">
        <v>9</v>
      </c>
      <c r="Q27" s="1023" t="s">
        <v>9</v>
      </c>
      <c r="R27" s="526"/>
      <c r="S27" s="415"/>
    </row>
    <row r="28" spans="1:22" ht="9.75" customHeight="1">
      <c r="A28" s="405"/>
      <c r="B28" s="469"/>
      <c r="C28" s="1634" t="s">
        <v>118</v>
      </c>
      <c r="D28" s="1634"/>
      <c r="E28" s="1023" t="s">
        <v>9</v>
      </c>
      <c r="F28" s="1023" t="s">
        <v>9</v>
      </c>
      <c r="G28" s="1023" t="s">
        <v>9</v>
      </c>
      <c r="H28" s="1023" t="s">
        <v>9</v>
      </c>
      <c r="I28" s="1023">
        <v>12961</v>
      </c>
      <c r="J28" s="1023">
        <v>87</v>
      </c>
      <c r="K28" s="1023" t="s">
        <v>9</v>
      </c>
      <c r="L28" s="1023">
        <v>82</v>
      </c>
      <c r="M28" s="1023">
        <v>47937</v>
      </c>
      <c r="N28" s="1023">
        <v>42444</v>
      </c>
      <c r="O28" s="1023" t="s">
        <v>9</v>
      </c>
      <c r="P28" s="1023" t="s">
        <v>9</v>
      </c>
      <c r="Q28" s="1023" t="s">
        <v>9</v>
      </c>
      <c r="R28" s="526"/>
      <c r="S28" s="415"/>
      <c r="U28" s="994"/>
    </row>
    <row r="29" spans="1:22" ht="9.75" customHeight="1">
      <c r="A29" s="405"/>
      <c r="B29" s="469"/>
      <c r="C29" s="1634" t="s">
        <v>117</v>
      </c>
      <c r="D29" s="1634"/>
      <c r="E29" s="1023" t="s">
        <v>9</v>
      </c>
      <c r="F29" s="1023" t="s">
        <v>9</v>
      </c>
      <c r="G29" s="1023" t="s">
        <v>9</v>
      </c>
      <c r="H29" s="1023" t="s">
        <v>9</v>
      </c>
      <c r="I29" s="1023" t="s">
        <v>9</v>
      </c>
      <c r="J29" s="1023" t="s">
        <v>9</v>
      </c>
      <c r="K29" s="1023" t="s">
        <v>9</v>
      </c>
      <c r="L29" s="1023" t="s">
        <v>9</v>
      </c>
      <c r="M29" s="1023" t="s">
        <v>9</v>
      </c>
      <c r="N29" s="1023" t="s">
        <v>9</v>
      </c>
      <c r="O29" s="1023" t="s">
        <v>9</v>
      </c>
      <c r="P29" s="1023" t="s">
        <v>9</v>
      </c>
      <c r="Q29" s="1023" t="s">
        <v>9</v>
      </c>
      <c r="R29" s="526"/>
      <c r="S29" s="415"/>
      <c r="U29" s="994"/>
    </row>
    <row r="30" spans="1:22" ht="9.75" customHeight="1">
      <c r="A30" s="405"/>
      <c r="B30" s="469"/>
      <c r="C30" s="1634" t="s">
        <v>116</v>
      </c>
      <c r="D30" s="1634"/>
      <c r="E30" s="1023" t="s">
        <v>9</v>
      </c>
      <c r="F30" s="1023" t="s">
        <v>9</v>
      </c>
      <c r="G30" s="1023" t="s">
        <v>9</v>
      </c>
      <c r="H30" s="1023" t="s">
        <v>9</v>
      </c>
      <c r="I30" s="1023" t="s">
        <v>9</v>
      </c>
      <c r="J30" s="1023" t="s">
        <v>9</v>
      </c>
      <c r="K30" s="1023" t="s">
        <v>9</v>
      </c>
      <c r="L30" s="1023" t="s">
        <v>9</v>
      </c>
      <c r="M30" s="1023" t="s">
        <v>9</v>
      </c>
      <c r="N30" s="1023">
        <v>1225</v>
      </c>
      <c r="O30" s="1023" t="s">
        <v>9</v>
      </c>
      <c r="P30" s="1023" t="s">
        <v>9</v>
      </c>
      <c r="Q30" s="1023">
        <v>22</v>
      </c>
      <c r="R30" s="526"/>
      <c r="S30" s="415"/>
    </row>
    <row r="31" spans="1:22" ht="9.75" customHeight="1">
      <c r="A31" s="405"/>
      <c r="B31" s="469"/>
      <c r="C31" s="1649" t="s">
        <v>435</v>
      </c>
      <c r="D31" s="1649"/>
      <c r="E31" s="1023" t="s">
        <v>9</v>
      </c>
      <c r="F31" s="1023" t="s">
        <v>9</v>
      </c>
      <c r="G31" s="1023" t="s">
        <v>9</v>
      </c>
      <c r="H31" s="1023" t="s">
        <v>9</v>
      </c>
      <c r="I31" s="1023" t="s">
        <v>9</v>
      </c>
      <c r="J31" s="1023" t="s">
        <v>9</v>
      </c>
      <c r="K31" s="1023" t="s">
        <v>9</v>
      </c>
      <c r="L31" s="1023" t="s">
        <v>9</v>
      </c>
      <c r="M31" s="1023" t="s">
        <v>9</v>
      </c>
      <c r="N31" s="1023" t="s">
        <v>9</v>
      </c>
      <c r="O31" s="1023" t="s">
        <v>9</v>
      </c>
      <c r="P31" s="1023" t="s">
        <v>9</v>
      </c>
      <c r="Q31" s="1023" t="s">
        <v>9</v>
      </c>
      <c r="R31" s="498"/>
      <c r="S31" s="415"/>
    </row>
    <row r="32" spans="1:22" ht="9.75" customHeight="1">
      <c r="A32" s="405"/>
      <c r="B32" s="469"/>
      <c r="C32" s="1634" t="s">
        <v>115</v>
      </c>
      <c r="D32" s="1634"/>
      <c r="E32" s="1023" t="s">
        <v>9</v>
      </c>
      <c r="F32" s="1023" t="s">
        <v>9</v>
      </c>
      <c r="G32" s="1023" t="s">
        <v>9</v>
      </c>
      <c r="H32" s="1023" t="s">
        <v>9</v>
      </c>
      <c r="I32" s="1023" t="s">
        <v>9</v>
      </c>
      <c r="J32" s="1023" t="s">
        <v>9</v>
      </c>
      <c r="K32" s="1023" t="s">
        <v>9</v>
      </c>
      <c r="L32" s="1023">
        <v>1497</v>
      </c>
      <c r="M32" s="1023" t="s">
        <v>9</v>
      </c>
      <c r="N32" s="1023" t="s">
        <v>9</v>
      </c>
      <c r="O32" s="1023" t="s">
        <v>9</v>
      </c>
      <c r="P32" s="1023" t="s">
        <v>9</v>
      </c>
      <c r="Q32" s="1023" t="s">
        <v>9</v>
      </c>
      <c r="R32" s="498"/>
      <c r="S32" s="415"/>
    </row>
    <row r="33" spans="1:23" ht="9.75" customHeight="1">
      <c r="A33" s="405"/>
      <c r="B33" s="469"/>
      <c r="C33" s="1634" t="s">
        <v>114</v>
      </c>
      <c r="D33" s="1634"/>
      <c r="E33" s="1023" t="s">
        <v>9</v>
      </c>
      <c r="F33" s="1023" t="s">
        <v>9</v>
      </c>
      <c r="G33" s="1023" t="s">
        <v>9</v>
      </c>
      <c r="H33" s="1023" t="s">
        <v>9</v>
      </c>
      <c r="I33" s="1023">
        <v>307</v>
      </c>
      <c r="J33" s="1023" t="s">
        <v>9</v>
      </c>
      <c r="K33" s="1023" t="s">
        <v>9</v>
      </c>
      <c r="L33" s="1023" t="s">
        <v>9</v>
      </c>
      <c r="M33" s="1023" t="s">
        <v>9</v>
      </c>
      <c r="N33" s="1023" t="s">
        <v>9</v>
      </c>
      <c r="O33" s="1023">
        <v>19115</v>
      </c>
      <c r="P33" s="1023">
        <v>6461</v>
      </c>
      <c r="Q33" s="1023" t="s">
        <v>9</v>
      </c>
      <c r="R33" s="498"/>
      <c r="S33" s="415"/>
    </row>
    <row r="34" spans="1:23" ht="9.75" customHeight="1">
      <c r="A34" s="405">
        <v>4661</v>
      </c>
      <c r="B34" s="469"/>
      <c r="C34" s="1637" t="s">
        <v>113</v>
      </c>
      <c r="D34" s="1637"/>
      <c r="E34" s="1023" t="s">
        <v>9</v>
      </c>
      <c r="F34" s="1023" t="s">
        <v>9</v>
      </c>
      <c r="G34" s="1023">
        <v>20</v>
      </c>
      <c r="H34" s="1023" t="s">
        <v>9</v>
      </c>
      <c r="I34" s="1023" t="s">
        <v>9</v>
      </c>
      <c r="J34" s="1023" t="s">
        <v>9</v>
      </c>
      <c r="K34" s="1023" t="s">
        <v>9</v>
      </c>
      <c r="L34" s="1023" t="s">
        <v>9</v>
      </c>
      <c r="M34" s="1023" t="s">
        <v>9</v>
      </c>
      <c r="N34" s="1023" t="s">
        <v>9</v>
      </c>
      <c r="O34" s="1023" t="s">
        <v>9</v>
      </c>
      <c r="P34" s="1023" t="s">
        <v>9</v>
      </c>
      <c r="Q34" s="1023" t="s">
        <v>9</v>
      </c>
      <c r="R34" s="498"/>
      <c r="S34" s="415"/>
    </row>
    <row r="35" spans="1:23" ht="9.75" customHeight="1">
      <c r="A35" s="405"/>
      <c r="B35" s="469"/>
      <c r="C35" s="1634" t="s">
        <v>112</v>
      </c>
      <c r="D35" s="1634"/>
      <c r="E35" s="1023" t="s">
        <v>9</v>
      </c>
      <c r="F35" s="1023" t="s">
        <v>9</v>
      </c>
      <c r="G35" s="1023" t="s">
        <v>9</v>
      </c>
      <c r="H35" s="1023">
        <v>818</v>
      </c>
      <c r="I35" s="1023" t="s">
        <v>9</v>
      </c>
      <c r="J35" s="1023" t="s">
        <v>9</v>
      </c>
      <c r="K35" s="1023">
        <v>20</v>
      </c>
      <c r="L35" s="1023" t="s">
        <v>9</v>
      </c>
      <c r="M35" s="1023" t="s">
        <v>9</v>
      </c>
      <c r="N35" s="1023" t="s">
        <v>9</v>
      </c>
      <c r="O35" s="1023" t="s">
        <v>9</v>
      </c>
      <c r="P35" s="1023" t="s">
        <v>9</v>
      </c>
      <c r="Q35" s="1023" t="s">
        <v>9</v>
      </c>
      <c r="R35" s="498"/>
      <c r="S35" s="415"/>
    </row>
    <row r="36" spans="1:23" ht="9.75" customHeight="1">
      <c r="A36" s="405"/>
      <c r="B36" s="469"/>
      <c r="C36" s="1634" t="s">
        <v>111</v>
      </c>
      <c r="D36" s="1634"/>
      <c r="E36" s="1023" t="s">
        <v>9</v>
      </c>
      <c r="F36" s="1023" t="s">
        <v>9</v>
      </c>
      <c r="G36" s="1023" t="s">
        <v>9</v>
      </c>
      <c r="H36" s="1023" t="s">
        <v>9</v>
      </c>
      <c r="I36" s="1023" t="s">
        <v>9</v>
      </c>
      <c r="J36" s="1023">
        <v>3752</v>
      </c>
      <c r="K36" s="1023" t="s">
        <v>9</v>
      </c>
      <c r="L36" s="1023" t="s">
        <v>9</v>
      </c>
      <c r="M36" s="1023" t="s">
        <v>9</v>
      </c>
      <c r="N36" s="1023">
        <v>37852</v>
      </c>
      <c r="O36" s="1023">
        <v>52628</v>
      </c>
      <c r="P36" s="1023">
        <v>7726</v>
      </c>
      <c r="Q36" s="1023" t="s">
        <v>9</v>
      </c>
      <c r="R36" s="498"/>
      <c r="S36" s="415"/>
    </row>
    <row r="37" spans="1:23" ht="9.75" customHeight="1">
      <c r="A37" s="405"/>
      <c r="B37" s="469"/>
      <c r="C37" s="1634" t="s">
        <v>286</v>
      </c>
      <c r="D37" s="1634"/>
      <c r="E37" s="1023" t="s">
        <v>9</v>
      </c>
      <c r="F37" s="1023">
        <v>639</v>
      </c>
      <c r="G37" s="1023" t="s">
        <v>9</v>
      </c>
      <c r="H37" s="1023" t="s">
        <v>9</v>
      </c>
      <c r="I37" s="1023" t="s">
        <v>9</v>
      </c>
      <c r="J37" s="1023" t="s">
        <v>9</v>
      </c>
      <c r="K37" s="1023" t="s">
        <v>9</v>
      </c>
      <c r="L37" s="1023" t="s">
        <v>9</v>
      </c>
      <c r="M37" s="1023" t="s">
        <v>9</v>
      </c>
      <c r="N37" s="1023" t="s">
        <v>9</v>
      </c>
      <c r="O37" s="1023" t="s">
        <v>9</v>
      </c>
      <c r="P37" s="1023" t="s">
        <v>9</v>
      </c>
      <c r="Q37" s="1023" t="s">
        <v>9</v>
      </c>
      <c r="R37" s="526"/>
      <c r="S37" s="415"/>
    </row>
    <row r="38" spans="1:23" ht="9.75" customHeight="1">
      <c r="A38" s="405"/>
      <c r="B38" s="469"/>
      <c r="C38" s="1634" t="s">
        <v>110</v>
      </c>
      <c r="D38" s="1634"/>
      <c r="E38" s="1023" t="s">
        <v>9</v>
      </c>
      <c r="F38" s="1023">
        <v>517</v>
      </c>
      <c r="G38" s="1023" t="s">
        <v>9</v>
      </c>
      <c r="H38" s="1023" t="s">
        <v>9</v>
      </c>
      <c r="I38" s="1023" t="s">
        <v>9</v>
      </c>
      <c r="J38" s="1023" t="s">
        <v>9</v>
      </c>
      <c r="K38" s="1023">
        <v>3608</v>
      </c>
      <c r="L38" s="1023" t="s">
        <v>9</v>
      </c>
      <c r="M38" s="1023" t="s">
        <v>9</v>
      </c>
      <c r="N38" s="1023" t="s">
        <v>9</v>
      </c>
      <c r="O38" s="1023" t="s">
        <v>9</v>
      </c>
      <c r="P38" s="1023">
        <v>446</v>
      </c>
      <c r="Q38" s="1023" t="s">
        <v>9</v>
      </c>
      <c r="R38" s="526"/>
      <c r="S38" s="415"/>
    </row>
    <row r="39" spans="1:23" ht="9.75" customHeight="1">
      <c r="A39" s="405"/>
      <c r="B39" s="469"/>
      <c r="C39" s="1634" t="s">
        <v>109</v>
      </c>
      <c r="D39" s="1634"/>
      <c r="E39" s="1023" t="s">
        <v>9</v>
      </c>
      <c r="F39" s="1023" t="s">
        <v>9</v>
      </c>
      <c r="G39" s="1023" t="s">
        <v>9</v>
      </c>
      <c r="H39" s="1023" t="s">
        <v>9</v>
      </c>
      <c r="I39" s="1023" t="s">
        <v>9</v>
      </c>
      <c r="J39" s="1023" t="s">
        <v>9</v>
      </c>
      <c r="K39" s="1023" t="s">
        <v>9</v>
      </c>
      <c r="L39" s="1023" t="s">
        <v>9</v>
      </c>
      <c r="M39" s="1023" t="s">
        <v>9</v>
      </c>
      <c r="N39" s="1023" t="s">
        <v>9</v>
      </c>
      <c r="O39" s="1023" t="s">
        <v>9</v>
      </c>
      <c r="P39" s="1023" t="s">
        <v>9</v>
      </c>
      <c r="Q39" s="1023" t="s">
        <v>9</v>
      </c>
      <c r="R39" s="526"/>
      <c r="S39" s="415"/>
    </row>
    <row r="40" spans="1:23" s="489" customFormat="1" ht="9.75" customHeight="1">
      <c r="A40" s="486"/>
      <c r="B40" s="487"/>
      <c r="C40" s="1634" t="s">
        <v>108</v>
      </c>
      <c r="D40" s="1634"/>
      <c r="E40" s="1023" t="s">
        <v>9</v>
      </c>
      <c r="F40" s="1023" t="s">
        <v>9</v>
      </c>
      <c r="G40" s="1023" t="s">
        <v>9</v>
      </c>
      <c r="H40" s="1023" t="s">
        <v>9</v>
      </c>
      <c r="I40" s="1023" t="s">
        <v>9</v>
      </c>
      <c r="J40" s="1023" t="s">
        <v>9</v>
      </c>
      <c r="K40" s="1023" t="s">
        <v>9</v>
      </c>
      <c r="L40" s="1023" t="s">
        <v>9</v>
      </c>
      <c r="M40" s="1023" t="s">
        <v>9</v>
      </c>
      <c r="N40" s="1023" t="s">
        <v>9</v>
      </c>
      <c r="O40" s="1023" t="s">
        <v>9</v>
      </c>
      <c r="P40" s="1023" t="s">
        <v>9</v>
      </c>
      <c r="Q40" s="1023" t="s">
        <v>9</v>
      </c>
      <c r="R40" s="526"/>
      <c r="S40" s="465"/>
      <c r="U40" s="992"/>
    </row>
    <row r="41" spans="1:23" s="489" customFormat="1" ht="9.75" customHeight="1">
      <c r="A41" s="486"/>
      <c r="B41" s="487"/>
      <c r="C41" s="1653" t="s">
        <v>107</v>
      </c>
      <c r="D41" s="1653"/>
      <c r="E41" s="1023" t="s">
        <v>9</v>
      </c>
      <c r="F41" s="1023" t="s">
        <v>9</v>
      </c>
      <c r="G41" s="1023" t="s">
        <v>9</v>
      </c>
      <c r="H41" s="1023" t="s">
        <v>9</v>
      </c>
      <c r="I41" s="1023" t="s">
        <v>9</v>
      </c>
      <c r="J41" s="1023" t="s">
        <v>9</v>
      </c>
      <c r="K41" s="1023" t="s">
        <v>9</v>
      </c>
      <c r="L41" s="1023" t="s">
        <v>9</v>
      </c>
      <c r="M41" s="1023" t="s">
        <v>9</v>
      </c>
      <c r="N41" s="1023" t="s">
        <v>9</v>
      </c>
      <c r="O41" s="1023" t="s">
        <v>9</v>
      </c>
      <c r="P41" s="1023" t="s">
        <v>9</v>
      </c>
      <c r="Q41" s="1023" t="s">
        <v>9</v>
      </c>
      <c r="R41" s="526"/>
      <c r="S41" s="465"/>
      <c r="U41" s="992"/>
    </row>
    <row r="42" spans="1:23" s="419" customFormat="1" ht="27" customHeight="1">
      <c r="A42" s="417"/>
      <c r="B42" s="572"/>
      <c r="C42" s="1654" t="s">
        <v>487</v>
      </c>
      <c r="D42" s="1654"/>
      <c r="E42" s="1654"/>
      <c r="F42" s="1654"/>
      <c r="G42" s="1654"/>
      <c r="H42" s="1654"/>
      <c r="I42" s="1654"/>
      <c r="J42" s="1654"/>
      <c r="K42" s="1654"/>
      <c r="L42" s="1654"/>
      <c r="M42" s="1654"/>
      <c r="N42" s="1654"/>
      <c r="O42" s="1654"/>
      <c r="P42" s="1654"/>
      <c r="Q42" s="1654"/>
      <c r="R42" s="632"/>
      <c r="S42" s="418"/>
      <c r="U42" s="995"/>
    </row>
    <row r="43" spans="1:23" ht="13.5" customHeight="1">
      <c r="A43" s="405"/>
      <c r="B43" s="469"/>
      <c r="C43" s="1642" t="s">
        <v>178</v>
      </c>
      <c r="D43" s="1643"/>
      <c r="E43" s="1643"/>
      <c r="F43" s="1643"/>
      <c r="G43" s="1643"/>
      <c r="H43" s="1643"/>
      <c r="I43" s="1643"/>
      <c r="J43" s="1643"/>
      <c r="K43" s="1643"/>
      <c r="L43" s="1643"/>
      <c r="M43" s="1643"/>
      <c r="N43" s="1643"/>
      <c r="O43" s="1643"/>
      <c r="P43" s="1643"/>
      <c r="Q43" s="1644"/>
      <c r="R43" s="415"/>
      <c r="S43" s="415"/>
    </row>
    <row r="44" spans="1:23" s="514" customFormat="1" ht="2.25" customHeight="1">
      <c r="A44" s="511"/>
      <c r="B44" s="512"/>
      <c r="C44" s="1635" t="s">
        <v>78</v>
      </c>
      <c r="D44" s="1635"/>
      <c r="E44" s="874"/>
      <c r="F44" s="874"/>
      <c r="G44" s="874"/>
      <c r="H44" s="874"/>
      <c r="I44" s="874"/>
      <c r="J44" s="874"/>
      <c r="K44" s="874"/>
      <c r="L44" s="874"/>
      <c r="M44" s="874"/>
      <c r="N44" s="874"/>
      <c r="O44" s="874"/>
      <c r="P44" s="874"/>
      <c r="Q44" s="874"/>
      <c r="R44" s="445"/>
      <c r="S44" s="445"/>
      <c r="U44" s="992"/>
    </row>
    <row r="45" spans="1:23" ht="11.25" customHeight="1">
      <c r="A45" s="405"/>
      <c r="B45" s="469"/>
      <c r="C45" s="1636"/>
      <c r="D45" s="1636"/>
      <c r="E45" s="818">
        <v>2004</v>
      </c>
      <c r="F45" s="966">
        <v>2005</v>
      </c>
      <c r="G45" s="966">
        <v>2006</v>
      </c>
      <c r="H45" s="818">
        <v>2007</v>
      </c>
      <c r="I45" s="966">
        <v>2008</v>
      </c>
      <c r="J45" s="966">
        <v>2009</v>
      </c>
      <c r="K45" s="818">
        <v>2010</v>
      </c>
      <c r="L45" s="966">
        <v>2011</v>
      </c>
      <c r="M45" s="966">
        <v>2012</v>
      </c>
      <c r="N45" s="818">
        <v>2013</v>
      </c>
      <c r="O45" s="966">
        <v>2014</v>
      </c>
      <c r="P45" s="966">
        <v>2015</v>
      </c>
      <c r="Q45" s="818">
        <v>2016</v>
      </c>
      <c r="R45" s="526"/>
      <c r="S45" s="415"/>
      <c r="T45" s="974"/>
      <c r="U45" s="996"/>
      <c r="V45" s="974"/>
      <c r="W45" s="974"/>
    </row>
    <row r="46" spans="1:23" s="971" customFormat="1" ht="11.25" customHeight="1">
      <c r="A46" s="967"/>
      <c r="B46" s="968"/>
      <c r="C46" s="1661" t="s">
        <v>68</v>
      </c>
      <c r="D46" s="1661"/>
      <c r="E46" s="972">
        <v>208</v>
      </c>
      <c r="F46" s="972">
        <v>334</v>
      </c>
      <c r="G46" s="972">
        <v>396</v>
      </c>
      <c r="H46" s="972">
        <v>343</v>
      </c>
      <c r="I46" s="972">
        <v>441</v>
      </c>
      <c r="J46" s="972">
        <v>361</v>
      </c>
      <c r="K46" s="972">
        <v>352</v>
      </c>
      <c r="L46" s="972">
        <v>200</v>
      </c>
      <c r="M46" s="972">
        <v>107</v>
      </c>
      <c r="N46" s="972">
        <v>106</v>
      </c>
      <c r="O46" s="972">
        <v>174</v>
      </c>
      <c r="P46" s="972">
        <v>182</v>
      </c>
      <c r="Q46" s="972">
        <v>210</v>
      </c>
      <c r="R46" s="969"/>
      <c r="S46" s="970"/>
      <c r="T46" s="974"/>
      <c r="U46" s="1016"/>
      <c r="V46" s="974"/>
      <c r="W46" s="974"/>
    </row>
    <row r="47" spans="1:23" s="971" customFormat="1" ht="11.25" customHeight="1">
      <c r="A47" s="967"/>
      <c r="B47" s="968"/>
      <c r="C47" s="1662" t="s">
        <v>408</v>
      </c>
      <c r="D47" s="1661"/>
      <c r="E47" s="972">
        <f>SUM(E48:E52)</f>
        <v>167</v>
      </c>
      <c r="F47" s="972">
        <f t="shared" ref="F47:Q47" si="4">SUM(F48:F52)</f>
        <v>277</v>
      </c>
      <c r="G47" s="972">
        <f t="shared" si="4"/>
        <v>258</v>
      </c>
      <c r="H47" s="972">
        <f t="shared" si="4"/>
        <v>268</v>
      </c>
      <c r="I47" s="972">
        <f t="shared" si="4"/>
        <v>304</v>
      </c>
      <c r="J47" s="972">
        <f t="shared" si="4"/>
        <v>258</v>
      </c>
      <c r="K47" s="972">
        <f t="shared" si="4"/>
        <v>234</v>
      </c>
      <c r="L47" s="972">
        <f t="shared" si="4"/>
        <v>182</v>
      </c>
      <c r="M47" s="972">
        <f t="shared" si="4"/>
        <v>93</v>
      </c>
      <c r="N47" s="972">
        <f t="shared" si="4"/>
        <v>97</v>
      </c>
      <c r="O47" s="972">
        <f t="shared" si="4"/>
        <v>161</v>
      </c>
      <c r="P47" s="972">
        <f t="shared" si="4"/>
        <v>145</v>
      </c>
      <c r="Q47" s="972">
        <f t="shared" si="4"/>
        <v>175</v>
      </c>
      <c r="R47" s="969"/>
      <c r="S47" s="970"/>
      <c r="T47" s="974"/>
      <c r="U47" s="996"/>
      <c r="V47" s="974"/>
      <c r="W47" s="974"/>
    </row>
    <row r="48" spans="1:23" s="489" customFormat="1" ht="10.5" customHeight="1">
      <c r="A48" s="486"/>
      <c r="B48" s="487"/>
      <c r="C48" s="964"/>
      <c r="D48" s="575" t="s">
        <v>244</v>
      </c>
      <c r="E48" s="1023">
        <v>100</v>
      </c>
      <c r="F48" s="1023">
        <v>151</v>
      </c>
      <c r="G48" s="1023">
        <v>153</v>
      </c>
      <c r="H48" s="1023">
        <v>160</v>
      </c>
      <c r="I48" s="1023">
        <v>172</v>
      </c>
      <c r="J48" s="1023">
        <v>142</v>
      </c>
      <c r="K48" s="1023">
        <v>141</v>
      </c>
      <c r="L48" s="1023">
        <v>93</v>
      </c>
      <c r="M48" s="1023">
        <v>36</v>
      </c>
      <c r="N48" s="1023">
        <v>27</v>
      </c>
      <c r="O48" s="1023">
        <v>49</v>
      </c>
      <c r="P48" s="1023">
        <v>65</v>
      </c>
      <c r="Q48" s="1023">
        <v>69</v>
      </c>
      <c r="R48" s="526"/>
      <c r="S48" s="465"/>
      <c r="T48" s="974"/>
      <c r="U48" s="996"/>
      <c r="V48" s="974"/>
      <c r="W48" s="974"/>
    </row>
    <row r="49" spans="1:23" s="489" customFormat="1" ht="10.5" customHeight="1">
      <c r="A49" s="486"/>
      <c r="B49" s="487"/>
      <c r="C49" s="964"/>
      <c r="D49" s="575" t="s">
        <v>245</v>
      </c>
      <c r="E49" s="1023">
        <v>15</v>
      </c>
      <c r="F49" s="1023">
        <v>28</v>
      </c>
      <c r="G49" s="1023">
        <v>26</v>
      </c>
      <c r="H49" s="1023">
        <v>27</v>
      </c>
      <c r="I49" s="1023">
        <v>27</v>
      </c>
      <c r="J49" s="1023">
        <v>22</v>
      </c>
      <c r="K49" s="1023">
        <v>25</v>
      </c>
      <c r="L49" s="1023">
        <v>22</v>
      </c>
      <c r="M49" s="1023">
        <v>9</v>
      </c>
      <c r="N49" s="1023">
        <v>18</v>
      </c>
      <c r="O49" s="1023">
        <v>23</v>
      </c>
      <c r="P49" s="1023">
        <v>20</v>
      </c>
      <c r="Q49" s="1023">
        <v>19</v>
      </c>
      <c r="R49" s="526"/>
      <c r="S49" s="465"/>
      <c r="T49" s="974"/>
      <c r="U49" s="996"/>
      <c r="V49" s="974"/>
      <c r="W49" s="974"/>
    </row>
    <row r="50" spans="1:23" s="489" customFormat="1" ht="10.5" customHeight="1">
      <c r="A50" s="486"/>
      <c r="B50" s="487"/>
      <c r="C50" s="964"/>
      <c r="D50" s="1101" t="s">
        <v>246</v>
      </c>
      <c r="E50" s="1023">
        <v>46</v>
      </c>
      <c r="F50" s="1023">
        <v>73</v>
      </c>
      <c r="G50" s="1023">
        <v>65</v>
      </c>
      <c r="H50" s="1023">
        <v>64</v>
      </c>
      <c r="I50" s="1023">
        <v>97</v>
      </c>
      <c r="J50" s="1023">
        <v>87</v>
      </c>
      <c r="K50" s="1023">
        <v>64</v>
      </c>
      <c r="L50" s="1023">
        <v>55</v>
      </c>
      <c r="M50" s="1023">
        <v>40</v>
      </c>
      <c r="N50" s="1023">
        <v>49</v>
      </c>
      <c r="O50" s="1023">
        <v>80</v>
      </c>
      <c r="P50" s="1023">
        <v>53</v>
      </c>
      <c r="Q50" s="1023">
        <v>58</v>
      </c>
      <c r="R50" s="526"/>
      <c r="S50" s="465"/>
      <c r="T50" s="974"/>
      <c r="U50" s="996"/>
      <c r="V50" s="974"/>
      <c r="W50" s="974"/>
    </row>
    <row r="51" spans="1:23" s="489" customFormat="1" ht="10.5" customHeight="1">
      <c r="A51" s="486"/>
      <c r="B51" s="487"/>
      <c r="C51" s="964"/>
      <c r="D51" s="1101" t="s">
        <v>248</v>
      </c>
      <c r="E51" s="1023" t="s">
        <v>407</v>
      </c>
      <c r="F51" s="1023">
        <v>1</v>
      </c>
      <c r="G51" s="1023" t="s">
        <v>9</v>
      </c>
      <c r="H51" s="1023" t="s">
        <v>9</v>
      </c>
      <c r="I51" s="1023" t="s">
        <v>9</v>
      </c>
      <c r="J51" s="1023" t="s">
        <v>9</v>
      </c>
      <c r="K51" s="1023" t="s">
        <v>9</v>
      </c>
      <c r="L51" s="1023" t="s">
        <v>9</v>
      </c>
      <c r="M51" s="1023" t="s">
        <v>9</v>
      </c>
      <c r="N51" s="1023" t="s">
        <v>9</v>
      </c>
      <c r="O51" s="1023" t="s">
        <v>9</v>
      </c>
      <c r="P51" s="1023" t="s">
        <v>9</v>
      </c>
      <c r="Q51" s="1023" t="s">
        <v>9</v>
      </c>
      <c r="R51" s="526"/>
      <c r="S51" s="465"/>
      <c r="T51" s="974"/>
      <c r="U51" s="996"/>
      <c r="V51" s="974"/>
      <c r="W51" s="974"/>
    </row>
    <row r="52" spans="1:23" s="489" customFormat="1" ht="10.5" customHeight="1">
      <c r="A52" s="486"/>
      <c r="B52" s="487"/>
      <c r="C52" s="964"/>
      <c r="D52" s="575" t="s">
        <v>247</v>
      </c>
      <c r="E52" s="1024">
        <v>6</v>
      </c>
      <c r="F52" s="1024">
        <v>24</v>
      </c>
      <c r="G52" s="1024">
        <v>14</v>
      </c>
      <c r="H52" s="1024">
        <v>17</v>
      </c>
      <c r="I52" s="1024">
        <v>8</v>
      </c>
      <c r="J52" s="1024">
        <v>7</v>
      </c>
      <c r="K52" s="1024">
        <v>4</v>
      </c>
      <c r="L52" s="1024">
        <v>12</v>
      </c>
      <c r="M52" s="1024">
        <v>8</v>
      </c>
      <c r="N52" s="1024">
        <v>3</v>
      </c>
      <c r="O52" s="1024">
        <v>9</v>
      </c>
      <c r="P52" s="1024">
        <v>7</v>
      </c>
      <c r="Q52" s="1024">
        <v>29</v>
      </c>
      <c r="R52" s="526"/>
      <c r="S52" s="465"/>
      <c r="T52" s="974"/>
      <c r="U52" s="996"/>
      <c r="V52" s="974"/>
      <c r="W52" s="974"/>
    </row>
    <row r="53" spans="1:23" s="971" customFormat="1" ht="11.25" customHeight="1">
      <c r="A53" s="967"/>
      <c r="B53" s="968"/>
      <c r="C53" s="1661" t="s">
        <v>409</v>
      </c>
      <c r="D53" s="1661"/>
      <c r="E53" s="972">
        <f>SUM(E54:E56)</f>
        <v>41</v>
      </c>
      <c r="F53" s="972">
        <f t="shared" ref="F53:Q53" si="5">SUM(F54:F56)</f>
        <v>57</v>
      </c>
      <c r="G53" s="972">
        <f t="shared" si="5"/>
        <v>138</v>
      </c>
      <c r="H53" s="972">
        <f t="shared" si="5"/>
        <v>75</v>
      </c>
      <c r="I53" s="972">
        <f t="shared" si="5"/>
        <v>137</v>
      </c>
      <c r="J53" s="972">
        <f t="shared" si="5"/>
        <v>103</v>
      </c>
      <c r="K53" s="972">
        <f t="shared" si="5"/>
        <v>118</v>
      </c>
      <c r="L53" s="972">
        <f t="shared" si="5"/>
        <v>18</v>
      </c>
      <c r="M53" s="972">
        <f t="shared" si="5"/>
        <v>14</v>
      </c>
      <c r="N53" s="972">
        <f t="shared" si="5"/>
        <v>9</v>
      </c>
      <c r="O53" s="972">
        <f t="shared" si="5"/>
        <v>13</v>
      </c>
      <c r="P53" s="972">
        <f t="shared" si="5"/>
        <v>37</v>
      </c>
      <c r="Q53" s="972">
        <f t="shared" si="5"/>
        <v>35</v>
      </c>
      <c r="R53" s="969"/>
      <c r="S53" s="970"/>
      <c r="T53" s="974"/>
      <c r="U53" s="996"/>
      <c r="V53" s="974"/>
      <c r="W53" s="974"/>
    </row>
    <row r="54" spans="1:23" s="489" customFormat="1" ht="10.5" customHeight="1">
      <c r="A54" s="486"/>
      <c r="B54" s="487"/>
      <c r="C54" s="1100"/>
      <c r="D54" s="1101" t="s">
        <v>481</v>
      </c>
      <c r="E54" s="1023" t="s">
        <v>407</v>
      </c>
      <c r="F54" s="1023" t="s">
        <v>407</v>
      </c>
      <c r="G54" s="1023" t="s">
        <v>9</v>
      </c>
      <c r="H54" s="1023" t="s">
        <v>9</v>
      </c>
      <c r="I54" s="1023" t="s">
        <v>9</v>
      </c>
      <c r="J54" s="1024">
        <v>1</v>
      </c>
      <c r="K54" s="1024" t="s">
        <v>9</v>
      </c>
      <c r="L54" s="1024">
        <v>1</v>
      </c>
      <c r="M54" s="1024">
        <v>1</v>
      </c>
      <c r="N54" s="1023" t="s">
        <v>9</v>
      </c>
      <c r="O54" s="1023" t="s">
        <v>9</v>
      </c>
      <c r="P54" s="1023" t="s">
        <v>9</v>
      </c>
      <c r="Q54" s="1023" t="s">
        <v>9</v>
      </c>
      <c r="R54" s="526"/>
      <c r="S54" s="465"/>
      <c r="T54" s="974"/>
      <c r="U54" s="996"/>
      <c r="V54" s="974"/>
      <c r="W54" s="974"/>
    </row>
    <row r="55" spans="1:23" s="489" customFormat="1" ht="10.5" customHeight="1">
      <c r="A55" s="486"/>
      <c r="B55" s="487"/>
      <c r="C55" s="964"/>
      <c r="D55" s="575" t="s">
        <v>249</v>
      </c>
      <c r="E55" s="1024">
        <v>1</v>
      </c>
      <c r="F55" s="1024">
        <v>1</v>
      </c>
      <c r="G55" s="1024">
        <v>1</v>
      </c>
      <c r="H55" s="1024">
        <v>1</v>
      </c>
      <c r="I55" s="1024" t="s">
        <v>9</v>
      </c>
      <c r="J55" s="1024">
        <v>1</v>
      </c>
      <c r="K55" s="1024">
        <v>2</v>
      </c>
      <c r="L55" s="1024" t="s">
        <v>9</v>
      </c>
      <c r="M55" s="1024">
        <v>1</v>
      </c>
      <c r="N55" s="1024" t="s">
        <v>9</v>
      </c>
      <c r="O55" s="1024" t="s">
        <v>9</v>
      </c>
      <c r="P55" s="1024">
        <v>1</v>
      </c>
      <c r="Q55" s="1024" t="s">
        <v>9</v>
      </c>
      <c r="R55" s="526"/>
      <c r="S55" s="465"/>
      <c r="T55" s="974"/>
      <c r="U55" s="996"/>
      <c r="V55" s="974"/>
      <c r="W55" s="974"/>
    </row>
    <row r="56" spans="1:23" s="489" customFormat="1" ht="10.5" customHeight="1">
      <c r="A56" s="486"/>
      <c r="B56" s="487"/>
      <c r="C56" s="964"/>
      <c r="D56" s="575" t="s">
        <v>250</v>
      </c>
      <c r="E56" s="1024">
        <v>40</v>
      </c>
      <c r="F56" s="1024">
        <v>56</v>
      </c>
      <c r="G56" s="1024">
        <v>137</v>
      </c>
      <c r="H56" s="1024">
        <v>74</v>
      </c>
      <c r="I56" s="1024">
        <v>137</v>
      </c>
      <c r="J56" s="1024">
        <v>101</v>
      </c>
      <c r="K56" s="1024">
        <v>116</v>
      </c>
      <c r="L56" s="1024">
        <v>17</v>
      </c>
      <c r="M56" s="1024">
        <v>12</v>
      </c>
      <c r="N56" s="1024">
        <v>9</v>
      </c>
      <c r="O56" s="1024">
        <v>13</v>
      </c>
      <c r="P56" s="1024">
        <v>36</v>
      </c>
      <c r="Q56" s="1024">
        <v>35</v>
      </c>
      <c r="R56" s="526"/>
      <c r="S56" s="465"/>
      <c r="T56" s="974"/>
      <c r="U56" s="996"/>
      <c r="V56" s="974"/>
      <c r="W56" s="974"/>
    </row>
    <row r="57" spans="1:23" s="787" customFormat="1" ht="13.5" customHeight="1">
      <c r="A57" s="784"/>
      <c r="B57" s="764"/>
      <c r="C57" s="500" t="s">
        <v>430</v>
      </c>
      <c r="D57" s="785"/>
      <c r="E57" s="471"/>
      <c r="F57" s="471"/>
      <c r="G57" s="501"/>
      <c r="H57" s="501"/>
      <c r="I57" s="1633"/>
      <c r="J57" s="1633"/>
      <c r="K57" s="1633"/>
      <c r="L57" s="1633"/>
      <c r="M57" s="1633"/>
      <c r="N57" s="1633"/>
      <c r="O57" s="1633"/>
      <c r="P57" s="1633"/>
      <c r="Q57" s="1633"/>
      <c r="R57" s="786"/>
      <c r="S57" s="501"/>
      <c r="T57" s="974"/>
      <c r="U57" s="996"/>
      <c r="V57" s="974"/>
      <c r="W57" s="974"/>
    </row>
    <row r="58" spans="1:23" s="455" customFormat="1" ht="11.25" customHeight="1" thickBot="1">
      <c r="A58" s="491"/>
      <c r="B58" s="502"/>
      <c r="C58" s="1102" t="s">
        <v>482</v>
      </c>
      <c r="D58" s="503"/>
      <c r="E58" s="505"/>
      <c r="F58" s="505"/>
      <c r="G58" s="505"/>
      <c r="H58" s="505"/>
      <c r="I58" s="505"/>
      <c r="J58" s="505"/>
      <c r="K58" s="505"/>
      <c r="L58" s="505"/>
      <c r="M58" s="505"/>
      <c r="N58" s="505"/>
      <c r="O58" s="505"/>
      <c r="P58" s="505"/>
      <c r="Q58" s="472" t="s">
        <v>73</v>
      </c>
      <c r="R58" s="506"/>
      <c r="S58" s="507"/>
      <c r="T58" s="974"/>
      <c r="U58" s="996"/>
      <c r="V58" s="974"/>
      <c r="W58" s="974"/>
    </row>
    <row r="59" spans="1:23" ht="13.5" customHeight="1" thickBot="1">
      <c r="A59" s="405"/>
      <c r="B59" s="502"/>
      <c r="C59" s="1658" t="s">
        <v>297</v>
      </c>
      <c r="D59" s="1659"/>
      <c r="E59" s="1659"/>
      <c r="F59" s="1659"/>
      <c r="G59" s="1659"/>
      <c r="H59" s="1659"/>
      <c r="I59" s="1659"/>
      <c r="J59" s="1659"/>
      <c r="K59" s="1659"/>
      <c r="L59" s="1659"/>
      <c r="M59" s="1659"/>
      <c r="N59" s="1659"/>
      <c r="O59" s="1659"/>
      <c r="P59" s="1659"/>
      <c r="Q59" s="1660"/>
      <c r="R59" s="472"/>
      <c r="S59" s="457"/>
      <c r="T59" s="974"/>
      <c r="U59" s="996"/>
      <c r="V59" s="974"/>
      <c r="W59" s="974"/>
    </row>
    <row r="60" spans="1:23" ht="3.75" customHeight="1">
      <c r="A60" s="405"/>
      <c r="B60" s="502"/>
      <c r="C60" s="1655" t="s">
        <v>69</v>
      </c>
      <c r="D60" s="1655"/>
      <c r="F60" s="981"/>
      <c r="G60" s="981"/>
      <c r="H60" s="981"/>
      <c r="I60" s="981"/>
      <c r="J60" s="981"/>
      <c r="K60" s="981"/>
      <c r="L60" s="981"/>
      <c r="M60" s="509"/>
      <c r="N60" s="509"/>
      <c r="O60" s="509"/>
      <c r="P60" s="509"/>
      <c r="Q60" s="509"/>
      <c r="R60" s="506"/>
      <c r="S60" s="457"/>
      <c r="T60" s="974"/>
      <c r="U60" s="996"/>
      <c r="V60" s="974"/>
      <c r="W60" s="974"/>
    </row>
    <row r="61" spans="1:23" ht="10.5" customHeight="1">
      <c r="A61" s="405"/>
      <c r="B61" s="469"/>
      <c r="C61" s="1656"/>
      <c r="D61" s="1656"/>
      <c r="E61" s="1326">
        <v>2016</v>
      </c>
      <c r="F61" s="1650">
        <v>2017</v>
      </c>
      <c r="G61" s="1567"/>
      <c r="H61" s="1567"/>
      <c r="I61" s="1567"/>
      <c r="J61" s="1567"/>
      <c r="K61" s="1567"/>
      <c r="L61" s="1567"/>
      <c r="M61" s="1567"/>
      <c r="N61" s="1567"/>
      <c r="O61" s="1567"/>
      <c r="P61" s="1567"/>
      <c r="Q61" s="1567"/>
      <c r="R61" s="457"/>
      <c r="S61" s="457"/>
      <c r="T61" s="1027"/>
      <c r="U61" s="996"/>
      <c r="V61" s="974"/>
      <c r="W61" s="974"/>
    </row>
    <row r="62" spans="1:23" ht="12.75" customHeight="1">
      <c r="A62" s="405"/>
      <c r="B62" s="469"/>
      <c r="C62" s="420"/>
      <c r="D62" s="420"/>
      <c r="E62" s="1029" t="s">
        <v>94</v>
      </c>
      <c r="F62" s="1029" t="s">
        <v>93</v>
      </c>
      <c r="G62" s="1029" t="s">
        <v>104</v>
      </c>
      <c r="H62" s="1029" t="s">
        <v>103</v>
      </c>
      <c r="I62" s="1029" t="s">
        <v>102</v>
      </c>
      <c r="J62" s="1029" t="s">
        <v>101</v>
      </c>
      <c r="K62" s="1029" t="s">
        <v>100</v>
      </c>
      <c r="L62" s="1029" t="s">
        <v>99</v>
      </c>
      <c r="M62" s="1029" t="s">
        <v>98</v>
      </c>
      <c r="N62" s="1029" t="s">
        <v>97</v>
      </c>
      <c r="O62" s="1029" t="s">
        <v>96</v>
      </c>
      <c r="P62" s="1029" t="s">
        <v>95</v>
      </c>
      <c r="Q62" s="1029" t="s">
        <v>94</v>
      </c>
      <c r="R62" s="506"/>
      <c r="S62" s="457"/>
      <c r="T62" s="1027"/>
      <c r="U62" s="996"/>
      <c r="V62" s="974"/>
      <c r="W62" s="974"/>
    </row>
    <row r="63" spans="1:23" ht="9.75" customHeight="1">
      <c r="A63" s="405"/>
      <c r="B63" s="502"/>
      <c r="C63" s="1657" t="s">
        <v>92</v>
      </c>
      <c r="D63" s="1657"/>
      <c r="E63" s="1028"/>
      <c r="F63" s="1028"/>
      <c r="G63" s="1025"/>
      <c r="H63" s="1025"/>
      <c r="I63" s="1025"/>
      <c r="J63" s="1025"/>
      <c r="K63" s="1025"/>
      <c r="L63" s="1025"/>
      <c r="M63" s="1025"/>
      <c r="N63" s="1025"/>
      <c r="O63" s="1025"/>
      <c r="P63" s="1025"/>
      <c r="Q63" s="1025"/>
      <c r="R63" s="506"/>
      <c r="S63" s="457"/>
      <c r="T63" s="1027"/>
      <c r="U63" s="996"/>
      <c r="V63" s="974"/>
      <c r="W63" s="974"/>
    </row>
    <row r="64" spans="1:23" s="514" customFormat="1" ht="9.75" customHeight="1">
      <c r="A64" s="511"/>
      <c r="B64" s="512"/>
      <c r="C64" s="513" t="s">
        <v>91</v>
      </c>
      <c r="D64" s="431"/>
      <c r="E64" s="1026">
        <v>0.04</v>
      </c>
      <c r="F64" s="1026">
        <v>-0.59</v>
      </c>
      <c r="G64" s="1026">
        <v>-0.23</v>
      </c>
      <c r="H64" s="1026">
        <v>1.75</v>
      </c>
      <c r="I64" s="1026">
        <v>0.95</v>
      </c>
      <c r="J64" s="1026">
        <v>-0.24</v>
      </c>
      <c r="K64" s="1026">
        <v>-0.4</v>
      </c>
      <c r="L64" s="1026">
        <v>-0.67</v>
      </c>
      <c r="M64" s="1026">
        <v>0.01</v>
      </c>
      <c r="N64" s="1026">
        <v>0.95</v>
      </c>
      <c r="O64" s="1026">
        <v>0.34</v>
      </c>
      <c r="P64" s="1026">
        <v>-0.35</v>
      </c>
      <c r="Q64" s="1026">
        <v>-0.04</v>
      </c>
      <c r="R64" s="445"/>
      <c r="S64" s="445"/>
      <c r="T64" s="974"/>
      <c r="U64" s="996"/>
      <c r="V64" s="974"/>
      <c r="W64" s="974"/>
    </row>
    <row r="65" spans="1:23" s="514" customFormat="1" ht="9.75" customHeight="1">
      <c r="A65" s="511"/>
      <c r="B65" s="512"/>
      <c r="C65" s="513" t="s">
        <v>90</v>
      </c>
      <c r="D65" s="431"/>
      <c r="E65" s="1026">
        <v>0.88</v>
      </c>
      <c r="F65" s="1026">
        <v>1.33</v>
      </c>
      <c r="G65" s="1026">
        <v>1.55</v>
      </c>
      <c r="H65" s="1026">
        <v>1.37</v>
      </c>
      <c r="I65" s="1026">
        <v>1.98</v>
      </c>
      <c r="J65" s="1026">
        <v>1.45</v>
      </c>
      <c r="K65" s="1026">
        <v>0.91</v>
      </c>
      <c r="L65" s="1026">
        <v>0.9</v>
      </c>
      <c r="M65" s="1026">
        <v>1.1399999999999999</v>
      </c>
      <c r="N65" s="1026">
        <v>1.39</v>
      </c>
      <c r="O65" s="1026">
        <v>1.39</v>
      </c>
      <c r="P65" s="1026">
        <v>1.55</v>
      </c>
      <c r="Q65" s="1026">
        <v>1.47</v>
      </c>
      <c r="R65" s="445"/>
      <c r="S65" s="445"/>
      <c r="T65" s="974"/>
      <c r="U65" s="996"/>
      <c r="V65" s="974"/>
      <c r="W65" s="974"/>
    </row>
    <row r="66" spans="1:23" s="514" customFormat="1" ht="11.25" customHeight="1">
      <c r="A66" s="511"/>
      <c r="B66" s="512"/>
      <c r="C66" s="513" t="s">
        <v>258</v>
      </c>
      <c r="D66" s="431"/>
      <c r="E66" s="1026">
        <v>0.61</v>
      </c>
      <c r="F66" s="1026">
        <v>0.65</v>
      </c>
      <c r="G66" s="1026">
        <v>0.75</v>
      </c>
      <c r="H66" s="1026">
        <v>0.82</v>
      </c>
      <c r="I66" s="1026">
        <v>0.95</v>
      </c>
      <c r="J66" s="1026">
        <v>1.04</v>
      </c>
      <c r="K66" s="1026">
        <v>1.07</v>
      </c>
      <c r="L66" s="1026">
        <v>1.1000000000000001</v>
      </c>
      <c r="M66" s="1026">
        <v>1.1299999999999999</v>
      </c>
      <c r="N66" s="1026">
        <v>1.2</v>
      </c>
      <c r="O66" s="1026">
        <v>1.24</v>
      </c>
      <c r="P66" s="1026">
        <v>1.32</v>
      </c>
      <c r="Q66" s="1026">
        <v>1.37</v>
      </c>
      <c r="R66" s="445"/>
      <c r="S66" s="445"/>
      <c r="T66" s="974"/>
      <c r="U66" s="996"/>
      <c r="V66" s="974"/>
      <c r="W66" s="974"/>
    </row>
    <row r="67" spans="1:23" ht="11.25" customHeight="1">
      <c r="A67" s="405"/>
      <c r="B67" s="502"/>
      <c r="C67" s="957" t="s">
        <v>89</v>
      </c>
      <c r="D67" s="510"/>
      <c r="E67" s="515"/>
      <c r="F67" s="181"/>
      <c r="G67" s="563"/>
      <c r="H67" s="563"/>
      <c r="I67" s="563"/>
      <c r="J67" s="85"/>
      <c r="K67" s="515"/>
      <c r="L67" s="563"/>
      <c r="M67" s="563"/>
      <c r="N67" s="563"/>
      <c r="O67" s="563"/>
      <c r="P67" s="563"/>
      <c r="Q67" s="516"/>
      <c r="R67" s="506"/>
      <c r="S67" s="457"/>
      <c r="T67" s="974"/>
      <c r="U67" s="996"/>
      <c r="V67" s="974"/>
      <c r="W67" s="974"/>
    </row>
    <row r="68" spans="1:23" ht="9.75" customHeight="1">
      <c r="A68" s="405"/>
      <c r="B68" s="517"/>
      <c r="C68" s="467"/>
      <c r="D68" s="762" t="s">
        <v>588</v>
      </c>
      <c r="E68" s="601"/>
      <c r="F68" s="603"/>
      <c r="G68" s="80"/>
      <c r="H68" s="80"/>
      <c r="I68" s="80"/>
      <c r="J68" s="604">
        <v>50.295009520227538</v>
      </c>
      <c r="K68" s="515"/>
      <c r="L68" s="563"/>
      <c r="M68" s="563"/>
      <c r="N68" s="563"/>
      <c r="O68" s="563"/>
      <c r="P68" s="563"/>
      <c r="Q68" s="965">
        <f>+J68</f>
        <v>50.295009520227538</v>
      </c>
      <c r="R68" s="506"/>
      <c r="S68" s="457"/>
      <c r="T68" s="974"/>
      <c r="U68" s="996"/>
      <c r="V68" s="974"/>
      <c r="W68" s="974"/>
    </row>
    <row r="69" spans="1:23" ht="9.75" customHeight="1">
      <c r="A69" s="405"/>
      <c r="B69" s="518"/>
      <c r="C69" s="431"/>
      <c r="D69" s="605" t="s">
        <v>589</v>
      </c>
      <c r="E69" s="606"/>
      <c r="F69" s="606"/>
      <c r="G69" s="606"/>
      <c r="H69" s="606"/>
      <c r="I69" s="606"/>
      <c r="J69" s="604">
        <v>12.699622576560433</v>
      </c>
      <c r="K69" s="515"/>
      <c r="L69" s="200"/>
      <c r="M69" s="563"/>
      <c r="N69" s="563"/>
      <c r="O69" s="563"/>
      <c r="P69" s="563"/>
      <c r="Q69" s="965">
        <f t="shared" ref="Q69:Q72" si="6">+J69</f>
        <v>12.699622576560433</v>
      </c>
      <c r="R69" s="519"/>
      <c r="S69" s="519"/>
    </row>
    <row r="70" spans="1:23" ht="9.75" customHeight="1">
      <c r="A70" s="405"/>
      <c r="B70" s="518"/>
      <c r="C70" s="431"/>
      <c r="D70" s="605" t="s">
        <v>590</v>
      </c>
      <c r="E70" s="601"/>
      <c r="F70" s="182"/>
      <c r="G70" s="182"/>
      <c r="H70" s="80"/>
      <c r="I70" s="183"/>
      <c r="J70" s="604">
        <v>3.0365671109843895</v>
      </c>
      <c r="K70" s="515"/>
      <c r="L70" s="200"/>
      <c r="M70" s="563"/>
      <c r="N70" s="563"/>
      <c r="O70" s="563"/>
      <c r="P70" s="563"/>
      <c r="Q70" s="965">
        <f t="shared" si="6"/>
        <v>3.0365671109843895</v>
      </c>
      <c r="R70" s="520"/>
      <c r="S70" s="457"/>
    </row>
    <row r="71" spans="1:23" ht="9.75" customHeight="1">
      <c r="A71" s="405"/>
      <c r="B71" s="518"/>
      <c r="C71" s="431"/>
      <c r="D71" s="605" t="s">
        <v>591</v>
      </c>
      <c r="E71" s="607"/>
      <c r="F71" s="605"/>
      <c r="G71" s="605"/>
      <c r="H71" s="605"/>
      <c r="I71" s="605"/>
      <c r="J71" s="604">
        <v>1.2592089450859545</v>
      </c>
      <c r="K71" s="515"/>
      <c r="L71" s="200"/>
      <c r="M71" s="563"/>
      <c r="N71" s="563"/>
      <c r="O71" s="563"/>
      <c r="P71" s="563"/>
      <c r="Q71" s="965">
        <f t="shared" si="6"/>
        <v>1.2592089450859545</v>
      </c>
      <c r="R71" s="520"/>
      <c r="S71" s="457"/>
    </row>
    <row r="72" spans="1:23" ht="9.75" customHeight="1">
      <c r="A72" s="405"/>
      <c r="B72" s="518"/>
      <c r="C72" s="431"/>
      <c r="D72" s="608" t="s">
        <v>592</v>
      </c>
      <c r="E72" s="609"/>
      <c r="F72" s="609"/>
      <c r="G72" s="609"/>
      <c r="H72" s="609"/>
      <c r="I72" s="609"/>
      <c r="J72" s="604">
        <v>0.73564506422627574</v>
      </c>
      <c r="K72" s="515"/>
      <c r="L72" s="200"/>
      <c r="M72" s="563"/>
      <c r="N72" s="563"/>
      <c r="O72" s="563"/>
      <c r="P72" s="563"/>
      <c r="Q72" s="965">
        <f t="shared" si="6"/>
        <v>0.73564506422627574</v>
      </c>
      <c r="R72" s="520"/>
      <c r="S72" s="457"/>
    </row>
    <row r="73" spans="1:23" ht="9.75" customHeight="1">
      <c r="A73" s="405"/>
      <c r="B73" s="518"/>
      <c r="C73" s="431"/>
      <c r="D73" s="605" t="s">
        <v>593</v>
      </c>
      <c r="E73" s="182"/>
      <c r="F73" s="182"/>
      <c r="G73" s="182"/>
      <c r="H73" s="80"/>
      <c r="I73" s="183"/>
      <c r="J73" s="516">
        <v>-5.3811814675161385</v>
      </c>
      <c r="K73" s="515"/>
      <c r="L73" s="200"/>
      <c r="M73" s="563"/>
      <c r="N73" s="563"/>
      <c r="O73" s="563"/>
      <c r="P73" s="563"/>
      <c r="Q73" s="515"/>
      <c r="R73" s="520"/>
      <c r="S73" s="457"/>
    </row>
    <row r="74" spans="1:23" ht="9.75" customHeight="1">
      <c r="A74" s="405"/>
      <c r="B74" s="518"/>
      <c r="C74" s="431"/>
      <c r="D74" s="605" t="s">
        <v>594</v>
      </c>
      <c r="E74" s="602"/>
      <c r="F74" s="183"/>
      <c r="G74" s="183"/>
      <c r="H74" s="80"/>
      <c r="I74" s="183"/>
      <c r="J74" s="516">
        <v>-5.1326902010671809</v>
      </c>
      <c r="K74" s="515"/>
      <c r="L74" s="200"/>
      <c r="M74" s="563"/>
      <c r="N74" s="563"/>
      <c r="O74" s="563"/>
      <c r="P74" s="563"/>
      <c r="Q74" s="610"/>
      <c r="R74" s="520"/>
      <c r="S74" s="457"/>
    </row>
    <row r="75" spans="1:23" ht="9.75" customHeight="1">
      <c r="A75" s="405"/>
      <c r="B75" s="518"/>
      <c r="C75" s="431"/>
      <c r="D75" s="605" t="s">
        <v>595</v>
      </c>
      <c r="E75" s="602"/>
      <c r="F75" s="183"/>
      <c r="G75" s="183"/>
      <c r="H75" s="80"/>
      <c r="I75" s="183"/>
      <c r="J75" s="516">
        <v>-3.7063797901948359</v>
      </c>
      <c r="K75" s="515"/>
      <c r="L75" s="200"/>
      <c r="M75" s="563"/>
      <c r="N75" s="563"/>
      <c r="O75" s="563"/>
      <c r="P75" s="563"/>
      <c r="Q75" s="610"/>
      <c r="R75" s="520"/>
      <c r="S75" s="457"/>
    </row>
    <row r="76" spans="1:23" ht="9.75" customHeight="1">
      <c r="A76" s="405"/>
      <c r="B76" s="518"/>
      <c r="C76" s="431"/>
      <c r="D76" s="605" t="s">
        <v>596</v>
      </c>
      <c r="E76" s="602"/>
      <c r="F76" s="183"/>
      <c r="G76" s="183"/>
      <c r="H76" s="80"/>
      <c r="I76" s="183"/>
      <c r="J76" s="516">
        <v>-2.8428056433308146</v>
      </c>
      <c r="K76" s="515"/>
      <c r="L76" s="200"/>
      <c r="M76" s="563"/>
      <c r="N76" s="563"/>
      <c r="O76" s="563"/>
      <c r="P76" s="563"/>
      <c r="Q76" s="610"/>
      <c r="R76" s="520"/>
      <c r="S76" s="457"/>
    </row>
    <row r="77" spans="1:23" ht="9.75" customHeight="1">
      <c r="A77" s="405"/>
      <c r="B77" s="518"/>
      <c r="C77" s="431"/>
      <c r="D77" s="605" t="s">
        <v>597</v>
      </c>
      <c r="E77" s="602"/>
      <c r="F77" s="182"/>
      <c r="G77" s="182"/>
      <c r="H77" s="80"/>
      <c r="I77" s="183"/>
      <c r="J77" s="516">
        <v>-2.6119869869869805</v>
      </c>
      <c r="K77" s="515"/>
      <c r="L77" s="200"/>
      <c r="M77" s="563"/>
      <c r="N77" s="563"/>
      <c r="O77" s="563"/>
      <c r="P77" s="563"/>
      <c r="Q77" s="515"/>
      <c r="R77" s="520"/>
      <c r="S77" s="457"/>
    </row>
    <row r="78" spans="1:23" ht="0.75" customHeight="1">
      <c r="A78" s="405"/>
      <c r="B78" s="518"/>
      <c r="C78" s="431"/>
      <c r="D78" s="521"/>
      <c r="E78" s="515"/>
      <c r="F78" s="182"/>
      <c r="G78" s="182"/>
      <c r="H78" s="80"/>
      <c r="I78" s="183"/>
      <c r="J78" s="516"/>
      <c r="K78" s="515"/>
      <c r="L78" s="200"/>
      <c r="M78" s="563"/>
      <c r="N78" s="563"/>
      <c r="O78" s="563"/>
      <c r="P78" s="563"/>
      <c r="Q78" s="515"/>
      <c r="R78" s="520"/>
      <c r="S78" s="457"/>
    </row>
    <row r="79" spans="1:23" ht="12" customHeight="1">
      <c r="A79" s="405"/>
      <c r="B79" s="522"/>
      <c r="C79" s="504" t="s">
        <v>239</v>
      </c>
      <c r="D79" s="521"/>
      <c r="E79" s="504"/>
      <c r="F79" s="504"/>
      <c r="G79" s="523" t="s">
        <v>88</v>
      </c>
      <c r="H79" s="504"/>
      <c r="I79" s="504"/>
      <c r="J79" s="504"/>
      <c r="K79" s="504"/>
      <c r="L79" s="504"/>
      <c r="M79" s="504"/>
      <c r="N79" s="504"/>
      <c r="O79" s="184"/>
      <c r="P79" s="184"/>
      <c r="Q79" s="184"/>
      <c r="R79" s="506"/>
      <c r="S79" s="457"/>
    </row>
    <row r="80" spans="1:23" s="132" customFormat="1" ht="13.5" customHeight="1">
      <c r="A80" s="131"/>
      <c r="B80" s="243">
        <v>16</v>
      </c>
      <c r="C80" s="1609">
        <v>43101</v>
      </c>
      <c r="D80" s="1609"/>
      <c r="E80" s="1609"/>
      <c r="F80" s="133"/>
      <c r="G80" s="133"/>
      <c r="H80" s="133"/>
      <c r="I80" s="133"/>
      <c r="J80" s="133"/>
      <c r="K80" s="133"/>
      <c r="L80" s="133"/>
      <c r="M80" s="133"/>
      <c r="N80" s="133"/>
      <c r="P80" s="131"/>
      <c r="R80" s="137"/>
      <c r="U80" s="997"/>
    </row>
  </sheetData>
  <mergeCells count="45">
    <mergeCell ref="F61:Q61"/>
    <mergeCell ref="F8:Q8"/>
    <mergeCell ref="C10:D10"/>
    <mergeCell ref="C80:E80"/>
    <mergeCell ref="C38:D38"/>
    <mergeCell ref="C39:D39"/>
    <mergeCell ref="C40:D40"/>
    <mergeCell ref="C41:D41"/>
    <mergeCell ref="C42:Q42"/>
    <mergeCell ref="C60:D61"/>
    <mergeCell ref="C63:D63"/>
    <mergeCell ref="C59:Q59"/>
    <mergeCell ref="C53:D53"/>
    <mergeCell ref="C43:Q43"/>
    <mergeCell ref="C47:D47"/>
    <mergeCell ref="C46:D46"/>
    <mergeCell ref="C32:D32"/>
    <mergeCell ref="C30:D30"/>
    <mergeCell ref="C20:D20"/>
    <mergeCell ref="C33:D33"/>
    <mergeCell ref="C1:F1"/>
    <mergeCell ref="C4:Q4"/>
    <mergeCell ref="C6:Q6"/>
    <mergeCell ref="C7:D8"/>
    <mergeCell ref="G7:I7"/>
    <mergeCell ref="J7:L7"/>
    <mergeCell ref="M7:O7"/>
    <mergeCell ref="P7:Q7"/>
    <mergeCell ref="J1:P1"/>
    <mergeCell ref="C31:D31"/>
    <mergeCell ref="C21:D21"/>
    <mergeCell ref="C22:D22"/>
    <mergeCell ref="C23:D23"/>
    <mergeCell ref="C29:D29"/>
    <mergeCell ref="C24:D24"/>
    <mergeCell ref="C25:D25"/>
    <mergeCell ref="C26:D26"/>
    <mergeCell ref="C27:D27"/>
    <mergeCell ref="C28:D28"/>
    <mergeCell ref="I57:Q57"/>
    <mergeCell ref="C36:D36"/>
    <mergeCell ref="C37:D37"/>
    <mergeCell ref="C44:D45"/>
    <mergeCell ref="C34:D34"/>
    <mergeCell ref="C35:D35"/>
  </mergeCells>
  <conditionalFormatting sqref="E45:Q45 E62:Q62 E9:Q9">
    <cfRule type="cellIs" dxfId="11"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pageSetUpPr fitToPage="1"/>
  </sheetPr>
  <dimension ref="A1:Q64"/>
  <sheetViews>
    <sheetView workbookViewId="0"/>
  </sheetViews>
  <sheetFormatPr defaultRowHeight="12.75"/>
  <cols>
    <col min="1" max="1" width="1" style="132" customWidth="1"/>
    <col min="2" max="2" width="2.5703125" style="451" customWidth="1"/>
    <col min="3" max="3" width="1" style="132" customWidth="1"/>
    <col min="4" max="4" width="21.42578125" style="132" customWidth="1"/>
    <col min="5" max="5" width="0.5703125" style="132" customWidth="1"/>
    <col min="6" max="6" width="7.42578125" style="132" customWidth="1"/>
    <col min="7" max="7" width="8" style="132" customWidth="1"/>
    <col min="8" max="14" width="8.28515625" style="132" customWidth="1"/>
    <col min="15" max="15" width="2.5703125" style="977" customWidth="1"/>
    <col min="16" max="16" width="1" style="977" customWidth="1"/>
    <col min="17" max="17" width="5.5703125" style="132" customWidth="1"/>
    <col min="18" max="16384" width="9.140625" style="132"/>
  </cols>
  <sheetData>
    <row r="1" spans="1:17">
      <c r="A1" s="131"/>
      <c r="B1" s="1668" t="s">
        <v>501</v>
      </c>
      <c r="C1" s="1668"/>
      <c r="D1" s="1668"/>
      <c r="E1" s="1668"/>
      <c r="F1" s="1668"/>
      <c r="G1" s="452"/>
      <c r="H1" s="452"/>
      <c r="I1" s="452"/>
      <c r="J1" s="452"/>
      <c r="K1" s="452"/>
      <c r="L1" s="452"/>
      <c r="M1" s="452"/>
      <c r="N1" s="452"/>
      <c r="O1" s="452"/>
      <c r="P1" s="452"/>
    </row>
    <row r="2" spans="1:17" ht="6" customHeight="1">
      <c r="A2" s="131"/>
      <c r="B2" s="1669"/>
      <c r="C2" s="1669"/>
      <c r="D2" s="1669"/>
      <c r="E2" s="1333"/>
      <c r="F2" s="1333"/>
      <c r="G2" s="1333"/>
      <c r="H2" s="1333"/>
      <c r="I2" s="1669"/>
      <c r="J2" s="1669"/>
      <c r="K2" s="1669"/>
      <c r="L2" s="1669"/>
      <c r="M2" s="1669"/>
      <c r="N2" s="1333"/>
      <c r="O2" s="453"/>
      <c r="P2" s="1176"/>
    </row>
    <row r="3" spans="1:17" ht="13.5" thickBot="1">
      <c r="A3" s="131"/>
      <c r="B3" s="400"/>
      <c r="C3" s="133"/>
      <c r="D3" s="133"/>
      <c r="E3" s="133"/>
      <c r="F3" s="133"/>
      <c r="G3" s="133"/>
      <c r="H3" s="133"/>
      <c r="I3" s="133"/>
      <c r="J3" s="133"/>
      <c r="K3" s="133"/>
      <c r="L3" s="133"/>
      <c r="M3" s="133"/>
      <c r="N3" s="569" t="s">
        <v>73</v>
      </c>
      <c r="O3" s="454"/>
      <c r="P3" s="1176"/>
    </row>
    <row r="4" spans="1:17" ht="13.5" thickBot="1">
      <c r="A4" s="131"/>
      <c r="B4" s="400"/>
      <c r="C4" s="1665" t="s">
        <v>567</v>
      </c>
      <c r="D4" s="1666"/>
      <c r="E4" s="1666"/>
      <c r="F4" s="1666"/>
      <c r="G4" s="1666"/>
      <c r="H4" s="1666"/>
      <c r="I4" s="1666"/>
      <c r="J4" s="1666"/>
      <c r="K4" s="1666"/>
      <c r="L4" s="1666"/>
      <c r="M4" s="1666"/>
      <c r="N4" s="1667"/>
      <c r="O4" s="454"/>
      <c r="P4" s="1176"/>
    </row>
    <row r="5" spans="1:17" s="1182" customFormat="1" ht="3.75" customHeight="1">
      <c r="A5" s="1177"/>
      <c r="B5" s="1178"/>
      <c r="C5" s="1179"/>
      <c r="D5" s="1179"/>
      <c r="E5" s="1179"/>
      <c r="F5" s="1179"/>
      <c r="G5" s="1180"/>
      <c r="H5" s="1180"/>
      <c r="I5" s="1180"/>
      <c r="J5" s="1180"/>
      <c r="K5" s="1181"/>
      <c r="L5" s="1181"/>
      <c r="M5" s="1181"/>
      <c r="N5" s="1181"/>
      <c r="O5" s="454"/>
      <c r="P5" s="1181"/>
    </row>
    <row r="6" spans="1:17" s="1182" customFormat="1" ht="36" customHeight="1">
      <c r="A6" s="1177"/>
      <c r="B6" s="1178"/>
      <c r="C6" s="1663">
        <v>2015</v>
      </c>
      <c r="D6" s="1664"/>
      <c r="E6" s="1733"/>
      <c r="F6" s="1335" t="s">
        <v>483</v>
      </c>
      <c r="G6" s="1734" t="s">
        <v>568</v>
      </c>
      <c r="H6" s="1734" t="s">
        <v>502</v>
      </c>
      <c r="I6" s="1734" t="s">
        <v>503</v>
      </c>
      <c r="J6" s="1734" t="s">
        <v>504</v>
      </c>
      <c r="K6" s="1734" t="s">
        <v>505</v>
      </c>
      <c r="L6" s="1734" t="s">
        <v>506</v>
      </c>
      <c r="M6" s="1734" t="s">
        <v>569</v>
      </c>
      <c r="N6" s="1734" t="s">
        <v>494</v>
      </c>
      <c r="O6" s="454"/>
      <c r="P6" s="1181"/>
    </row>
    <row r="7" spans="1:17" s="1185" customFormat="1">
      <c r="A7" s="1184"/>
      <c r="B7" s="1120"/>
      <c r="C7" s="1735" t="s">
        <v>78</v>
      </c>
      <c r="D7" s="1735"/>
      <c r="E7" s="1332"/>
      <c r="F7" s="1736"/>
      <c r="G7" s="1736"/>
      <c r="H7" s="1737"/>
      <c r="I7" s="1738"/>
      <c r="J7" s="1737"/>
      <c r="K7" s="1737"/>
      <c r="L7" s="1739"/>
      <c r="M7" s="1739"/>
      <c r="N7" s="1737"/>
      <c r="O7" s="454"/>
      <c r="P7" s="1181"/>
      <c r="Q7" s="1182"/>
    </row>
    <row r="8" spans="1:17" s="1185" customFormat="1" ht="4.5" customHeight="1">
      <c r="A8" s="1184"/>
      <c r="B8" s="1120"/>
      <c r="C8" s="1735"/>
      <c r="D8" s="1735"/>
      <c r="E8" s="1332"/>
      <c r="F8" s="1740"/>
      <c r="G8" s="1741"/>
      <c r="H8" s="1737"/>
      <c r="I8" s="1738"/>
      <c r="J8" s="1737"/>
      <c r="K8" s="1737"/>
      <c r="L8" s="1742"/>
      <c r="M8" s="1742"/>
      <c r="N8" s="1737"/>
      <c r="O8" s="454"/>
      <c r="P8" s="1181"/>
      <c r="Q8" s="1182"/>
    </row>
    <row r="9" spans="1:17" s="1189" customFormat="1">
      <c r="A9" s="1186"/>
      <c r="B9" s="1187"/>
      <c r="C9" s="1743" t="s">
        <v>68</v>
      </c>
      <c r="D9" s="1743"/>
      <c r="E9" s="1334"/>
      <c r="F9" s="1744">
        <v>208295.70000001372</v>
      </c>
      <c r="G9" s="1745">
        <v>172.3</v>
      </c>
      <c r="H9" s="1745">
        <v>18135.900000000052</v>
      </c>
      <c r="I9" s="1745">
        <v>45320.499999999571</v>
      </c>
      <c r="J9" s="1745">
        <v>58097.999999998821</v>
      </c>
      <c r="K9" s="1745">
        <v>51480.199999999146</v>
      </c>
      <c r="L9" s="1745">
        <v>27281.299999999675</v>
      </c>
      <c r="M9" s="1745">
        <v>2623.899999999996</v>
      </c>
      <c r="N9" s="1745">
        <v>5183.6000000000085</v>
      </c>
      <c r="O9" s="454"/>
      <c r="P9" s="1188"/>
    </row>
    <row r="10" spans="1:17" s="1189" customFormat="1" ht="13.5" customHeight="1">
      <c r="A10" s="1186"/>
      <c r="B10" s="1187"/>
      <c r="C10" s="1746" t="s">
        <v>62</v>
      </c>
      <c r="D10" s="1746"/>
      <c r="E10" s="1163"/>
      <c r="F10" s="1744">
        <v>21669.09999999994</v>
      </c>
      <c r="G10" s="1744">
        <v>35.200000000000003</v>
      </c>
      <c r="H10" s="1744">
        <v>2238.7000000000003</v>
      </c>
      <c r="I10" s="1744">
        <v>4715.3999999999924</v>
      </c>
      <c r="J10" s="1744">
        <v>5731.3000000000211</v>
      </c>
      <c r="K10" s="1744">
        <v>5297.6000000000031</v>
      </c>
      <c r="L10" s="1744">
        <v>2978.3999999999992</v>
      </c>
      <c r="M10" s="1744">
        <v>315.09999999999991</v>
      </c>
      <c r="N10" s="1744">
        <v>357.39999999999992</v>
      </c>
      <c r="O10" s="454"/>
      <c r="P10" s="1188"/>
    </row>
    <row r="11" spans="1:17" s="1189" customFormat="1" ht="13.5" customHeight="1">
      <c r="A11" s="1186"/>
      <c r="B11" s="1187"/>
      <c r="C11" s="1746" t="s">
        <v>55</v>
      </c>
      <c r="D11" s="1746"/>
      <c r="E11" s="1163"/>
      <c r="F11" s="1744">
        <v>1624.7999999999984</v>
      </c>
      <c r="G11" s="1747">
        <v>0</v>
      </c>
      <c r="H11" s="1744">
        <v>105.69999999999999</v>
      </c>
      <c r="I11" s="1744">
        <v>411.40000000000009</v>
      </c>
      <c r="J11" s="1744">
        <v>376.00000000000006</v>
      </c>
      <c r="K11" s="1744">
        <v>421.40000000000009</v>
      </c>
      <c r="L11" s="1744">
        <v>255.3</v>
      </c>
      <c r="M11" s="1744">
        <v>40.800000000000004</v>
      </c>
      <c r="N11" s="1744">
        <v>14.2</v>
      </c>
      <c r="O11" s="454"/>
      <c r="P11" s="1188"/>
    </row>
    <row r="12" spans="1:17" s="1183" customFormat="1" ht="13.5" customHeight="1">
      <c r="A12" s="1190"/>
      <c r="B12" s="1178"/>
      <c r="C12" s="1746" t="s">
        <v>64</v>
      </c>
      <c r="D12" s="1746"/>
      <c r="E12" s="1191"/>
      <c r="F12" s="1744">
        <v>19362.799999999941</v>
      </c>
      <c r="G12" s="1744">
        <v>0</v>
      </c>
      <c r="H12" s="1744">
        <v>1990.2999999999988</v>
      </c>
      <c r="I12" s="1744">
        <v>4237.7999999999938</v>
      </c>
      <c r="J12" s="1744">
        <v>5443.5000000000118</v>
      </c>
      <c r="K12" s="1744">
        <v>4916.2000000000062</v>
      </c>
      <c r="L12" s="1744">
        <v>2387.899999999996</v>
      </c>
      <c r="M12" s="1744">
        <v>123.3</v>
      </c>
      <c r="N12" s="1744">
        <v>263.7999999999999</v>
      </c>
      <c r="O12" s="1203"/>
      <c r="P12" s="1192"/>
    </row>
    <row r="13" spans="1:17" s="1183" customFormat="1" ht="13.5" customHeight="1">
      <c r="A13" s="1190"/>
      <c r="B13" s="1178"/>
      <c r="C13" s="1746" t="s">
        <v>66</v>
      </c>
      <c r="D13" s="1746"/>
      <c r="E13" s="1191"/>
      <c r="F13" s="1744">
        <v>1733.4999999999995</v>
      </c>
      <c r="G13" s="1744">
        <v>0</v>
      </c>
      <c r="H13" s="1744">
        <v>102.50000000000001</v>
      </c>
      <c r="I13" s="1744">
        <v>420.10000000000019</v>
      </c>
      <c r="J13" s="1744">
        <v>457.70000000000027</v>
      </c>
      <c r="K13" s="1744">
        <v>394.69999999999982</v>
      </c>
      <c r="L13" s="1744">
        <v>272.70000000000005</v>
      </c>
      <c r="M13" s="1744">
        <v>32.300000000000004</v>
      </c>
      <c r="N13" s="1744">
        <v>53.5</v>
      </c>
      <c r="O13" s="1203"/>
      <c r="P13" s="1192"/>
    </row>
    <row r="14" spans="1:17" s="1183" customFormat="1" ht="13.5" customHeight="1">
      <c r="A14" s="1190"/>
      <c r="B14" s="1178"/>
      <c r="C14" s="1746" t="s">
        <v>75</v>
      </c>
      <c r="D14" s="1746"/>
      <c r="E14" s="1191"/>
      <c r="F14" s="1744">
        <v>2432.2999999999984</v>
      </c>
      <c r="G14" s="1744">
        <v>0</v>
      </c>
      <c r="H14" s="1744">
        <v>141.20000000000002</v>
      </c>
      <c r="I14" s="1744">
        <v>433.4</v>
      </c>
      <c r="J14" s="1744">
        <v>746.2</v>
      </c>
      <c r="K14" s="1744">
        <v>590.29999999999995</v>
      </c>
      <c r="L14" s="1744">
        <v>452.50000000000017</v>
      </c>
      <c r="M14" s="1744">
        <v>50.6</v>
      </c>
      <c r="N14" s="1744">
        <v>18.100000000000001</v>
      </c>
      <c r="O14" s="1203"/>
      <c r="P14" s="1192"/>
    </row>
    <row r="15" spans="1:17" s="1183" customFormat="1" ht="13.5" customHeight="1">
      <c r="A15" s="1190"/>
      <c r="B15" s="1178"/>
      <c r="C15" s="1746" t="s">
        <v>61</v>
      </c>
      <c r="D15" s="1746"/>
      <c r="E15" s="1191"/>
      <c r="F15" s="1744">
        <v>7362.0000000000209</v>
      </c>
      <c r="G15" s="1744">
        <v>3.8</v>
      </c>
      <c r="H15" s="1744">
        <v>644.4000000000002</v>
      </c>
      <c r="I15" s="1744">
        <v>1477.3</v>
      </c>
      <c r="J15" s="1744">
        <v>1932.199999999998</v>
      </c>
      <c r="K15" s="1744">
        <v>1898.2999999999984</v>
      </c>
      <c r="L15" s="1744">
        <v>1128.1999999999998</v>
      </c>
      <c r="M15" s="1744">
        <v>70.900000000000006</v>
      </c>
      <c r="N15" s="1744">
        <v>206.90000000000003</v>
      </c>
      <c r="O15" s="1203"/>
      <c r="P15" s="1192"/>
    </row>
    <row r="16" spans="1:17" s="1183" customFormat="1" ht="13.5" customHeight="1">
      <c r="A16" s="1190"/>
      <c r="B16" s="1178"/>
      <c r="C16" s="1746" t="s">
        <v>56</v>
      </c>
      <c r="D16" s="1746"/>
      <c r="E16" s="1191"/>
      <c r="F16" s="1744">
        <v>2416.1999999999971</v>
      </c>
      <c r="G16" s="1744">
        <v>0</v>
      </c>
      <c r="H16" s="1744">
        <v>134</v>
      </c>
      <c r="I16" s="1744">
        <v>474.30000000000007</v>
      </c>
      <c r="J16" s="1744">
        <v>663.1</v>
      </c>
      <c r="K16" s="1744">
        <v>625.80000000000018</v>
      </c>
      <c r="L16" s="1744">
        <v>399.7</v>
      </c>
      <c r="M16" s="1744">
        <v>88.7</v>
      </c>
      <c r="N16" s="1744">
        <v>30.6</v>
      </c>
      <c r="O16" s="1203"/>
      <c r="P16" s="1192"/>
    </row>
    <row r="17" spans="1:16" s="1183" customFormat="1" ht="13.5" customHeight="1">
      <c r="A17" s="1190"/>
      <c r="B17" s="1178"/>
      <c r="C17" s="1746" t="s">
        <v>74</v>
      </c>
      <c r="D17" s="1746"/>
      <c r="E17" s="1191"/>
      <c r="F17" s="1744">
        <v>7519.9000000000233</v>
      </c>
      <c r="G17" s="1744">
        <v>10.8</v>
      </c>
      <c r="H17" s="1744">
        <v>556.20000000000039</v>
      </c>
      <c r="I17" s="1744">
        <v>1584.3999999999996</v>
      </c>
      <c r="J17" s="1744">
        <v>2147.1999999999966</v>
      </c>
      <c r="K17" s="1744">
        <v>1795.6999999999989</v>
      </c>
      <c r="L17" s="1744">
        <v>1078.1999999999996</v>
      </c>
      <c r="M17" s="1744">
        <v>179.4</v>
      </c>
      <c r="N17" s="1744">
        <v>168</v>
      </c>
      <c r="O17" s="1203"/>
      <c r="P17" s="1192"/>
    </row>
    <row r="18" spans="1:16" s="1183" customFormat="1" ht="13.5" customHeight="1">
      <c r="A18" s="1190"/>
      <c r="B18" s="1178"/>
      <c r="C18" s="1746" t="s">
        <v>76</v>
      </c>
      <c r="D18" s="1746"/>
      <c r="E18" s="1191"/>
      <c r="F18" s="1744">
        <v>1861.5999999999976</v>
      </c>
      <c r="G18" s="1747">
        <v>0</v>
      </c>
      <c r="H18" s="1744">
        <v>102.5</v>
      </c>
      <c r="I18" s="1744">
        <v>337.59999999999991</v>
      </c>
      <c r="J18" s="1744">
        <v>509.90000000000015</v>
      </c>
      <c r="K18" s="1744">
        <v>463.10000000000014</v>
      </c>
      <c r="L18" s="1744">
        <v>368.80000000000018</v>
      </c>
      <c r="M18" s="1744">
        <v>36.200000000000003</v>
      </c>
      <c r="N18" s="1744">
        <v>43.5</v>
      </c>
      <c r="O18" s="1203"/>
      <c r="P18" s="1192"/>
    </row>
    <row r="19" spans="1:16" s="1183" customFormat="1" ht="13.5" customHeight="1">
      <c r="A19" s="1190"/>
      <c r="B19" s="1178"/>
      <c r="C19" s="1746" t="s">
        <v>60</v>
      </c>
      <c r="D19" s="1746"/>
      <c r="E19" s="1191"/>
      <c r="F19" s="1744">
        <v>13079.500000000073</v>
      </c>
      <c r="G19" s="1744">
        <v>16</v>
      </c>
      <c r="H19" s="1744">
        <v>1213.1000000000006</v>
      </c>
      <c r="I19" s="1744">
        <v>2702.4999999999986</v>
      </c>
      <c r="J19" s="1744">
        <v>3414.4999999999973</v>
      </c>
      <c r="K19" s="1744">
        <v>3573.0999999999954</v>
      </c>
      <c r="L19" s="1744">
        <v>1741.0999999999985</v>
      </c>
      <c r="M19" s="1744">
        <v>172.09999999999994</v>
      </c>
      <c r="N19" s="1744">
        <v>247.1</v>
      </c>
      <c r="O19" s="1203"/>
      <c r="P19" s="1192"/>
    </row>
    <row r="20" spans="1:16" s="1183" customFormat="1" ht="13.5" customHeight="1">
      <c r="A20" s="1190"/>
      <c r="B20" s="1178"/>
      <c r="C20" s="1746" t="s">
        <v>59</v>
      </c>
      <c r="D20" s="1746"/>
      <c r="E20" s="1191"/>
      <c r="F20" s="1744">
        <v>40087.399999999274</v>
      </c>
      <c r="G20" s="1744">
        <v>10.7</v>
      </c>
      <c r="H20" s="1744">
        <v>3527.4999999999973</v>
      </c>
      <c r="I20" s="1744">
        <v>9404.7000000000426</v>
      </c>
      <c r="J20" s="1744">
        <v>11405.000000000069</v>
      </c>
      <c r="K20" s="1744">
        <v>8809.9000000000542</v>
      </c>
      <c r="L20" s="1744">
        <v>5019.9000000000115</v>
      </c>
      <c r="M20" s="1744">
        <v>524.20000000000016</v>
      </c>
      <c r="N20" s="1744">
        <v>1385.4999999999982</v>
      </c>
      <c r="O20" s="1203"/>
      <c r="P20" s="1192"/>
    </row>
    <row r="21" spans="1:16" s="1183" customFormat="1" ht="13.5" customHeight="1">
      <c r="A21" s="1190"/>
      <c r="B21" s="1178"/>
      <c r="C21" s="1746" t="s">
        <v>57</v>
      </c>
      <c r="D21" s="1746"/>
      <c r="E21" s="1191"/>
      <c r="F21" s="1744">
        <v>1523.1000000000001</v>
      </c>
      <c r="G21" s="1744">
        <v>0</v>
      </c>
      <c r="H21" s="1744">
        <v>114.50000000000001</v>
      </c>
      <c r="I21" s="1744">
        <v>369.2</v>
      </c>
      <c r="J21" s="1744">
        <v>422.9</v>
      </c>
      <c r="K21" s="1744">
        <v>336.7</v>
      </c>
      <c r="L21" s="1744">
        <v>254.6</v>
      </c>
      <c r="M21" s="1744">
        <v>9.9</v>
      </c>
      <c r="N21" s="1744">
        <v>15.3</v>
      </c>
      <c r="O21" s="1203"/>
      <c r="P21" s="1192"/>
    </row>
    <row r="22" spans="1:16" s="1183" customFormat="1" ht="13.5" customHeight="1">
      <c r="A22" s="1190"/>
      <c r="B22" s="1178"/>
      <c r="C22" s="1746" t="s">
        <v>63</v>
      </c>
      <c r="D22" s="1746"/>
      <c r="E22" s="1191"/>
      <c r="F22" s="1744">
        <v>44230.199999999233</v>
      </c>
      <c r="G22" s="1744">
        <v>74.2</v>
      </c>
      <c r="H22" s="1744">
        <v>4011.2999999999897</v>
      </c>
      <c r="I22" s="1744">
        <v>9620.4000000000106</v>
      </c>
      <c r="J22" s="1744">
        <v>12149.600000000069</v>
      </c>
      <c r="K22" s="1744">
        <v>11421.400000000067</v>
      </c>
      <c r="L22" s="1744">
        <v>5595.8000000000075</v>
      </c>
      <c r="M22" s="1744">
        <v>473.6</v>
      </c>
      <c r="N22" s="1744">
        <v>883.90000000000009</v>
      </c>
      <c r="O22" s="1203"/>
      <c r="P22" s="1192"/>
    </row>
    <row r="23" spans="1:16" s="1183" customFormat="1" ht="13.5" customHeight="1">
      <c r="A23" s="1190"/>
      <c r="B23" s="1178"/>
      <c r="C23" s="1746" t="s">
        <v>79</v>
      </c>
      <c r="D23" s="1746"/>
      <c r="E23" s="1191"/>
      <c r="F23" s="1744">
        <v>8181.9000000000351</v>
      </c>
      <c r="G23" s="1744">
        <v>0</v>
      </c>
      <c r="H23" s="1744">
        <v>718.6</v>
      </c>
      <c r="I23" s="1744">
        <v>1880.7999999999979</v>
      </c>
      <c r="J23" s="1744">
        <v>2249.4999999999977</v>
      </c>
      <c r="K23" s="1744">
        <v>2043.5999999999967</v>
      </c>
      <c r="L23" s="1744">
        <v>1095.6000000000001</v>
      </c>
      <c r="M23" s="1744">
        <v>116.10000000000001</v>
      </c>
      <c r="N23" s="1744">
        <v>77.7</v>
      </c>
      <c r="O23" s="1203"/>
      <c r="P23" s="1192"/>
    </row>
    <row r="24" spans="1:16" s="1183" customFormat="1" ht="13.5" customHeight="1">
      <c r="A24" s="1190"/>
      <c r="B24" s="1178"/>
      <c r="C24" s="1746" t="s">
        <v>58</v>
      </c>
      <c r="D24" s="1746"/>
      <c r="E24" s="1191"/>
      <c r="F24" s="1744">
        <v>10813.000000000029</v>
      </c>
      <c r="G24" s="1744">
        <v>4.5999999999999996</v>
      </c>
      <c r="H24" s="1744">
        <v>787.50000000000023</v>
      </c>
      <c r="I24" s="1744">
        <v>2167.1999999999975</v>
      </c>
      <c r="J24" s="1744">
        <v>3434.7999999999979</v>
      </c>
      <c r="K24" s="1744">
        <v>2571.9999999999977</v>
      </c>
      <c r="L24" s="1744">
        <v>1374.1999999999996</v>
      </c>
      <c r="M24" s="1744">
        <v>229.89999999999998</v>
      </c>
      <c r="N24" s="1744">
        <v>242.8</v>
      </c>
      <c r="O24" s="1203"/>
      <c r="P24" s="1192"/>
    </row>
    <row r="25" spans="1:16" s="1183" customFormat="1" ht="13.5" customHeight="1">
      <c r="A25" s="1190"/>
      <c r="B25" s="1178"/>
      <c r="C25" s="1746" t="s">
        <v>65</v>
      </c>
      <c r="D25" s="1746"/>
      <c r="E25" s="1191"/>
      <c r="F25" s="1744">
        <v>4777.9000000000078</v>
      </c>
      <c r="G25" s="1744">
        <v>0</v>
      </c>
      <c r="H25" s="1744">
        <v>383.9</v>
      </c>
      <c r="I25" s="1744">
        <v>1192.0999999999985</v>
      </c>
      <c r="J25" s="1744">
        <v>1417.5999999999995</v>
      </c>
      <c r="K25" s="1744">
        <v>1212.0999999999999</v>
      </c>
      <c r="L25" s="1744">
        <v>488.30000000000024</v>
      </c>
      <c r="M25" s="1744">
        <v>28.4</v>
      </c>
      <c r="N25" s="1744">
        <v>55.5</v>
      </c>
      <c r="O25" s="1203"/>
      <c r="P25" s="1192"/>
    </row>
    <row r="26" spans="1:16" s="1183" customFormat="1" ht="13.5" customHeight="1">
      <c r="A26" s="1190"/>
      <c r="B26" s="1178"/>
      <c r="C26" s="1746" t="s">
        <v>67</v>
      </c>
      <c r="D26" s="1746"/>
      <c r="E26" s="1191"/>
      <c r="F26" s="1744">
        <v>2801.899999999996</v>
      </c>
      <c r="G26" s="1747">
        <v>0</v>
      </c>
      <c r="H26" s="1744">
        <v>146.9</v>
      </c>
      <c r="I26" s="1744">
        <v>657.2</v>
      </c>
      <c r="J26" s="1744">
        <v>739.50000000000034</v>
      </c>
      <c r="K26" s="1744">
        <v>806.7000000000005</v>
      </c>
      <c r="L26" s="1744">
        <v>370.70000000000005</v>
      </c>
      <c r="M26" s="1744">
        <v>14.399999999999999</v>
      </c>
      <c r="N26" s="1744">
        <v>66.5</v>
      </c>
      <c r="O26" s="1203"/>
      <c r="P26" s="1192"/>
    </row>
    <row r="27" spans="1:16" s="1183" customFormat="1" ht="13.5" customHeight="1">
      <c r="A27" s="1190"/>
      <c r="B27" s="1178"/>
      <c r="C27" s="1746" t="s">
        <v>77</v>
      </c>
      <c r="D27" s="1746"/>
      <c r="E27" s="1191"/>
      <c r="F27" s="1744">
        <v>6342.6000000000113</v>
      </c>
      <c r="G27" s="1744">
        <v>9</v>
      </c>
      <c r="H27" s="1744">
        <v>539.0999999999998</v>
      </c>
      <c r="I27" s="1744">
        <v>1094.7</v>
      </c>
      <c r="J27" s="1744">
        <v>1769.4999999999984</v>
      </c>
      <c r="K27" s="1744">
        <v>1719.599999999999</v>
      </c>
      <c r="L27" s="1744">
        <v>968.40000000000032</v>
      </c>
      <c r="M27" s="1744">
        <v>71</v>
      </c>
      <c r="N27" s="1744">
        <v>171.3</v>
      </c>
      <c r="O27" s="1203"/>
      <c r="P27" s="1192"/>
    </row>
    <row r="28" spans="1:16" s="1183" customFormat="1" ht="13.5" customHeight="1">
      <c r="A28" s="1190"/>
      <c r="B28" s="1178"/>
      <c r="C28" s="1746" t="s">
        <v>570</v>
      </c>
      <c r="D28" s="1746"/>
      <c r="E28" s="1191"/>
      <c r="F28" s="1744">
        <v>2378</v>
      </c>
      <c r="G28" s="1744">
        <v>1</v>
      </c>
      <c r="H28" s="1744">
        <v>205</v>
      </c>
      <c r="I28" s="1744">
        <v>608</v>
      </c>
      <c r="J28" s="1744">
        <v>751</v>
      </c>
      <c r="K28" s="1744">
        <v>502</v>
      </c>
      <c r="L28" s="1744">
        <v>200</v>
      </c>
      <c r="M28" s="1744">
        <v>5</v>
      </c>
      <c r="N28" s="1744">
        <v>106</v>
      </c>
      <c r="O28" s="1203"/>
      <c r="P28" s="1192"/>
    </row>
    <row r="29" spans="1:16" s="1183" customFormat="1" ht="13.5" customHeight="1">
      <c r="A29" s="1190"/>
      <c r="B29" s="1178"/>
      <c r="C29" s="1746" t="s">
        <v>571</v>
      </c>
      <c r="D29" s="1746"/>
      <c r="E29" s="1191"/>
      <c r="F29" s="1744">
        <v>3486</v>
      </c>
      <c r="G29" s="1744">
        <v>3</v>
      </c>
      <c r="H29" s="1744">
        <v>270</v>
      </c>
      <c r="I29" s="1744">
        <v>753</v>
      </c>
      <c r="J29" s="1744">
        <v>961</v>
      </c>
      <c r="K29" s="1744">
        <v>938</v>
      </c>
      <c r="L29" s="1744">
        <v>432</v>
      </c>
      <c r="M29" s="1744">
        <v>27</v>
      </c>
      <c r="N29" s="1744">
        <v>102</v>
      </c>
      <c r="O29" s="1203"/>
      <c r="P29" s="1192"/>
    </row>
    <row r="30" spans="1:16" s="1183" customFormat="1" ht="13.5" customHeight="1">
      <c r="A30" s="1190"/>
      <c r="B30" s="1178"/>
      <c r="C30" s="1746" t="s">
        <v>572</v>
      </c>
      <c r="D30" s="1746"/>
      <c r="E30" s="1191"/>
      <c r="F30" s="1744">
        <v>4033</v>
      </c>
      <c r="G30" s="1747">
        <v>4</v>
      </c>
      <c r="H30" s="1744">
        <v>203</v>
      </c>
      <c r="I30" s="1744">
        <v>779</v>
      </c>
      <c r="J30" s="1744">
        <v>1375</v>
      </c>
      <c r="K30" s="1744">
        <v>1142</v>
      </c>
      <c r="L30" s="1744">
        <v>419</v>
      </c>
      <c r="M30" s="1744">
        <v>15</v>
      </c>
      <c r="N30" s="1744">
        <v>96</v>
      </c>
      <c r="O30" s="1203"/>
      <c r="P30" s="1192"/>
    </row>
    <row r="31" spans="1:16" s="1183" customFormat="1" ht="13.5" customHeight="1">
      <c r="A31" s="1190"/>
      <c r="B31" s="1178"/>
      <c r="C31" s="1746" t="s">
        <v>494</v>
      </c>
      <c r="D31" s="1746"/>
      <c r="E31" s="1191"/>
      <c r="F31" s="1744">
        <v>579</v>
      </c>
      <c r="G31" s="1744">
        <v>0</v>
      </c>
      <c r="H31" s="1744">
        <v>0</v>
      </c>
      <c r="I31" s="1744">
        <v>0</v>
      </c>
      <c r="J31" s="1744">
        <v>1</v>
      </c>
      <c r="K31" s="1744">
        <v>0</v>
      </c>
      <c r="L31" s="1744">
        <v>0</v>
      </c>
      <c r="M31" s="1744">
        <v>0</v>
      </c>
      <c r="N31" s="1744">
        <v>578</v>
      </c>
      <c r="O31" s="1203"/>
      <c r="P31" s="1192"/>
    </row>
    <row r="32" spans="1:16" s="1197" customFormat="1" ht="21.75" customHeight="1" thickBot="1">
      <c r="A32" s="1193"/>
      <c r="B32" s="1193"/>
      <c r="C32" s="1194"/>
      <c r="D32" s="1195"/>
      <c r="E32" s="1195"/>
      <c r="F32" s="1748"/>
      <c r="G32" s="1748"/>
      <c r="H32" s="1748"/>
      <c r="I32" s="1748"/>
      <c r="J32" s="1748"/>
      <c r="K32" s="1748"/>
      <c r="L32" s="1748"/>
      <c r="M32" s="1748"/>
      <c r="N32" s="1748"/>
      <c r="O32" s="454"/>
      <c r="P32" s="1196"/>
    </row>
    <row r="33" spans="1:17" s="137" customFormat="1" ht="13.5" thickBot="1">
      <c r="A33" s="135"/>
      <c r="B33" s="136"/>
      <c r="C33" s="1665" t="s">
        <v>573</v>
      </c>
      <c r="D33" s="1666"/>
      <c r="E33" s="1666"/>
      <c r="F33" s="1666"/>
      <c r="G33" s="1666"/>
      <c r="H33" s="1666"/>
      <c r="I33" s="1666"/>
      <c r="J33" s="1666"/>
      <c r="K33" s="1666"/>
      <c r="L33" s="1666"/>
      <c r="M33" s="1666"/>
      <c r="N33" s="1667"/>
      <c r="O33" s="454"/>
      <c r="P33" s="1176"/>
      <c r="Q33" s="1198"/>
    </row>
    <row r="34" spans="1:17" s="1197" customFormat="1" ht="3.75" customHeight="1">
      <c r="A34" s="1193"/>
      <c r="B34" s="1193"/>
      <c r="C34" s="1194"/>
      <c r="D34" s="1199"/>
      <c r="E34" s="1199"/>
      <c r="F34" s="1200"/>
      <c r="G34" s="1200"/>
      <c r="H34" s="1200"/>
      <c r="I34" s="1200"/>
      <c r="J34" s="1200"/>
      <c r="K34" s="1194"/>
      <c r="L34" s="1201"/>
      <c r="N34" s="1202"/>
      <c r="O34" s="454"/>
      <c r="P34" s="1196"/>
    </row>
    <row r="35" spans="1:17" s="1197" customFormat="1" ht="36" customHeight="1">
      <c r="A35" s="1193"/>
      <c r="B35" s="1193"/>
      <c r="C35" s="1663">
        <f>+C6</f>
        <v>2015</v>
      </c>
      <c r="D35" s="1664"/>
      <c r="E35" s="1733"/>
      <c r="F35" s="1335" t="s">
        <v>483</v>
      </c>
      <c r="G35" s="1734" t="s">
        <v>568</v>
      </c>
      <c r="H35" s="1734" t="s">
        <v>502</v>
      </c>
      <c r="I35" s="1734" t="s">
        <v>503</v>
      </c>
      <c r="J35" s="1734" t="s">
        <v>504</v>
      </c>
      <c r="K35" s="1734" t="s">
        <v>505</v>
      </c>
      <c r="L35" s="1734" t="s">
        <v>506</v>
      </c>
      <c r="M35" s="1734" t="s">
        <v>569</v>
      </c>
      <c r="N35" s="1734" t="s">
        <v>494</v>
      </c>
      <c r="O35" s="454"/>
      <c r="P35" s="1196"/>
    </row>
    <row r="36" spans="1:17" s="1185" customFormat="1">
      <c r="A36" s="1184"/>
      <c r="B36" s="1120"/>
      <c r="C36" s="1735" t="s">
        <v>78</v>
      </c>
      <c r="D36" s="1735"/>
      <c r="E36" s="1332"/>
      <c r="F36" s="1740"/>
      <c r="G36" s="1741"/>
      <c r="H36" s="1737"/>
      <c r="I36" s="1738"/>
      <c r="J36" s="1737"/>
      <c r="K36" s="1737"/>
      <c r="L36" s="1739"/>
      <c r="M36" s="1739"/>
      <c r="N36" s="1737"/>
      <c r="O36" s="454"/>
      <c r="P36" s="1181"/>
      <c r="Q36" s="1182"/>
    </row>
    <row r="37" spans="1:17" s="1185" customFormat="1" ht="4.5" customHeight="1">
      <c r="A37" s="1184"/>
      <c r="B37" s="1120"/>
      <c r="C37" s="1735"/>
      <c r="D37" s="1735"/>
      <c r="E37" s="1332"/>
      <c r="F37" s="1740"/>
      <c r="G37" s="1741"/>
      <c r="H37" s="1737"/>
      <c r="I37" s="1738"/>
      <c r="J37" s="1737"/>
      <c r="K37" s="1737"/>
      <c r="L37" s="1742"/>
      <c r="M37" s="1742"/>
      <c r="N37" s="1737"/>
      <c r="O37" s="454"/>
      <c r="P37" s="1181"/>
      <c r="Q37" s="1182"/>
    </row>
    <row r="38" spans="1:17" s="1189" customFormat="1">
      <c r="A38" s="1186"/>
      <c r="B38" s="1187"/>
      <c r="C38" s="1583" t="s">
        <v>68</v>
      </c>
      <c r="D38" s="1583"/>
      <c r="E38" s="1334"/>
      <c r="F38" s="1745">
        <v>161</v>
      </c>
      <c r="G38" s="1749">
        <v>0</v>
      </c>
      <c r="H38" s="1745">
        <v>6</v>
      </c>
      <c r="I38" s="1745">
        <v>27</v>
      </c>
      <c r="J38" s="1745">
        <v>34</v>
      </c>
      <c r="K38" s="1745">
        <v>58</v>
      </c>
      <c r="L38" s="1745">
        <v>30</v>
      </c>
      <c r="M38" s="1745">
        <v>3</v>
      </c>
      <c r="N38" s="1749">
        <v>3</v>
      </c>
      <c r="O38" s="454"/>
      <c r="P38" s="1188"/>
    </row>
    <row r="39" spans="1:17" s="1189" customFormat="1" ht="13.5" customHeight="1">
      <c r="A39" s="1186"/>
      <c r="B39" s="1187"/>
      <c r="C39" s="1746" t="s">
        <v>62</v>
      </c>
      <c r="D39" s="1746"/>
      <c r="E39" s="1163"/>
      <c r="F39" s="1744">
        <v>13</v>
      </c>
      <c r="G39" s="1747">
        <v>0</v>
      </c>
      <c r="H39" s="1744">
        <v>1</v>
      </c>
      <c r="I39" s="1744">
        <v>4</v>
      </c>
      <c r="J39" s="1744">
        <v>0</v>
      </c>
      <c r="K39" s="1744">
        <v>4</v>
      </c>
      <c r="L39" s="1744">
        <v>4</v>
      </c>
      <c r="M39" s="1744">
        <v>0</v>
      </c>
      <c r="N39" s="1747">
        <v>0</v>
      </c>
      <c r="O39" s="454"/>
      <c r="P39" s="1188"/>
    </row>
    <row r="40" spans="1:17" s="1189" customFormat="1" ht="13.5" customHeight="1">
      <c r="A40" s="1186"/>
      <c r="B40" s="1187"/>
      <c r="C40" s="1746" t="s">
        <v>55</v>
      </c>
      <c r="D40" s="1746"/>
      <c r="E40" s="1163"/>
      <c r="F40" s="1744">
        <v>5</v>
      </c>
      <c r="G40" s="1747">
        <v>0</v>
      </c>
      <c r="H40" s="1747">
        <v>0</v>
      </c>
      <c r="I40" s="1744">
        <v>0</v>
      </c>
      <c r="J40" s="1744">
        <v>0</v>
      </c>
      <c r="K40" s="1747">
        <v>3</v>
      </c>
      <c r="L40" s="1747">
        <v>2</v>
      </c>
      <c r="M40" s="1747">
        <v>0</v>
      </c>
      <c r="N40" s="1747">
        <v>0</v>
      </c>
      <c r="O40" s="454"/>
      <c r="P40" s="1188"/>
    </row>
    <row r="41" spans="1:17" s="1183" customFormat="1" ht="13.5" customHeight="1">
      <c r="A41" s="1190"/>
      <c r="B41" s="1178"/>
      <c r="C41" s="1746" t="s">
        <v>64</v>
      </c>
      <c r="D41" s="1746"/>
      <c r="E41" s="1191"/>
      <c r="F41" s="1744">
        <v>10</v>
      </c>
      <c r="G41" s="1747">
        <v>0</v>
      </c>
      <c r="H41" s="1747">
        <v>0</v>
      </c>
      <c r="I41" s="1744">
        <v>1</v>
      </c>
      <c r="J41" s="1744">
        <v>2</v>
      </c>
      <c r="K41" s="1744">
        <v>2</v>
      </c>
      <c r="L41" s="1744">
        <v>5</v>
      </c>
      <c r="M41" s="1747">
        <v>0</v>
      </c>
      <c r="N41" s="1747">
        <v>0</v>
      </c>
      <c r="O41" s="1203"/>
      <c r="P41" s="1192"/>
    </row>
    <row r="42" spans="1:17" s="1183" customFormat="1" ht="13.5" customHeight="1">
      <c r="A42" s="1190"/>
      <c r="B42" s="1178"/>
      <c r="C42" s="1746" t="s">
        <v>66</v>
      </c>
      <c r="D42" s="1746"/>
      <c r="E42" s="1191"/>
      <c r="F42" s="1744">
        <v>5</v>
      </c>
      <c r="G42" s="1747">
        <v>0</v>
      </c>
      <c r="H42" s="1744">
        <v>0</v>
      </c>
      <c r="I42" s="1744">
        <v>2</v>
      </c>
      <c r="J42" s="1747">
        <v>0</v>
      </c>
      <c r="K42" s="1744">
        <v>1</v>
      </c>
      <c r="L42" s="1747">
        <v>1</v>
      </c>
      <c r="M42" s="1744">
        <v>1</v>
      </c>
      <c r="N42" s="1747">
        <v>0</v>
      </c>
      <c r="O42" s="1203"/>
      <c r="P42" s="1192"/>
    </row>
    <row r="43" spans="1:17" s="1183" customFormat="1" ht="13.5" customHeight="1">
      <c r="A43" s="1190"/>
      <c r="B43" s="1178"/>
      <c r="C43" s="1746" t="s">
        <v>75</v>
      </c>
      <c r="D43" s="1746"/>
      <c r="E43" s="1191"/>
      <c r="F43" s="1744">
        <v>3</v>
      </c>
      <c r="G43" s="1747">
        <v>0</v>
      </c>
      <c r="H43" s="1744">
        <v>0</v>
      </c>
      <c r="I43" s="1747">
        <v>1</v>
      </c>
      <c r="J43" s="1747">
        <v>1</v>
      </c>
      <c r="K43" s="1744">
        <v>1</v>
      </c>
      <c r="L43" s="1744">
        <v>0</v>
      </c>
      <c r="M43" s="1747">
        <v>0</v>
      </c>
      <c r="N43" s="1747">
        <v>0</v>
      </c>
      <c r="O43" s="1203"/>
      <c r="P43" s="1192"/>
    </row>
    <row r="44" spans="1:17" s="1183" customFormat="1" ht="13.5" customHeight="1">
      <c r="A44" s="1190"/>
      <c r="B44" s="1178"/>
      <c r="C44" s="1746" t="s">
        <v>61</v>
      </c>
      <c r="D44" s="1746"/>
      <c r="E44" s="1191"/>
      <c r="F44" s="1744">
        <v>14</v>
      </c>
      <c r="G44" s="1747">
        <v>0</v>
      </c>
      <c r="H44" s="1747">
        <v>0</v>
      </c>
      <c r="I44" s="1744">
        <v>0</v>
      </c>
      <c r="J44" s="1747">
        <v>7</v>
      </c>
      <c r="K44" s="1744">
        <v>3</v>
      </c>
      <c r="L44" s="1747">
        <v>4</v>
      </c>
      <c r="M44" s="1744">
        <v>0</v>
      </c>
      <c r="N44" s="1747">
        <v>0</v>
      </c>
      <c r="O44" s="1203"/>
      <c r="P44" s="1192"/>
    </row>
    <row r="45" spans="1:17" s="1183" customFormat="1" ht="13.5" customHeight="1">
      <c r="A45" s="1190"/>
      <c r="B45" s="1178"/>
      <c r="C45" s="1746" t="s">
        <v>56</v>
      </c>
      <c r="D45" s="1746"/>
      <c r="E45" s="1191"/>
      <c r="F45" s="1744">
        <v>1</v>
      </c>
      <c r="G45" s="1747">
        <v>0</v>
      </c>
      <c r="H45" s="1747">
        <v>0</v>
      </c>
      <c r="I45" s="1744">
        <v>0</v>
      </c>
      <c r="J45" s="1744">
        <v>0</v>
      </c>
      <c r="K45" s="1744">
        <v>1</v>
      </c>
      <c r="L45" s="1747">
        <v>0</v>
      </c>
      <c r="M45" s="1744">
        <v>0</v>
      </c>
      <c r="N45" s="1747">
        <v>0</v>
      </c>
      <c r="O45" s="1203"/>
      <c r="P45" s="1192"/>
    </row>
    <row r="46" spans="1:17" s="1183" customFormat="1" ht="13.5" customHeight="1">
      <c r="A46" s="1190"/>
      <c r="B46" s="1178"/>
      <c r="C46" s="1746" t="s">
        <v>74</v>
      </c>
      <c r="D46" s="1746"/>
      <c r="E46" s="1191"/>
      <c r="F46" s="1744">
        <v>7</v>
      </c>
      <c r="G46" s="1747">
        <v>0</v>
      </c>
      <c r="H46" s="1744">
        <v>0</v>
      </c>
      <c r="I46" s="1744">
        <v>1</v>
      </c>
      <c r="J46" s="1744">
        <v>2</v>
      </c>
      <c r="K46" s="1744">
        <v>2</v>
      </c>
      <c r="L46" s="1744">
        <v>2</v>
      </c>
      <c r="M46" s="1744">
        <v>0</v>
      </c>
      <c r="N46" s="1747">
        <v>0</v>
      </c>
      <c r="O46" s="1203"/>
      <c r="P46" s="1192"/>
    </row>
    <row r="47" spans="1:17" s="1183" customFormat="1" ht="13.5" customHeight="1">
      <c r="A47" s="1190"/>
      <c r="B47" s="1178"/>
      <c r="C47" s="1746" t="s">
        <v>76</v>
      </c>
      <c r="D47" s="1746"/>
      <c r="E47" s="1191"/>
      <c r="F47" s="1744">
        <v>3</v>
      </c>
      <c r="G47" s="1747">
        <v>0</v>
      </c>
      <c r="H47" s="1744">
        <v>0</v>
      </c>
      <c r="I47" s="1744">
        <v>3</v>
      </c>
      <c r="J47" s="1747">
        <v>0</v>
      </c>
      <c r="K47" s="1744">
        <v>0</v>
      </c>
      <c r="L47" s="1747">
        <v>0</v>
      </c>
      <c r="M47" s="1744">
        <v>0</v>
      </c>
      <c r="N47" s="1747">
        <v>0</v>
      </c>
      <c r="O47" s="1203"/>
      <c r="P47" s="1192"/>
    </row>
    <row r="48" spans="1:17" s="1183" customFormat="1" ht="13.5" customHeight="1">
      <c r="A48" s="1190"/>
      <c r="B48" s="1178"/>
      <c r="C48" s="1746" t="s">
        <v>60</v>
      </c>
      <c r="D48" s="1746"/>
      <c r="E48" s="1191"/>
      <c r="F48" s="1744">
        <v>5</v>
      </c>
      <c r="G48" s="1747">
        <v>0</v>
      </c>
      <c r="H48" s="1744">
        <v>0</v>
      </c>
      <c r="I48" s="1744">
        <v>3</v>
      </c>
      <c r="J48" s="1744">
        <v>1</v>
      </c>
      <c r="K48" s="1744">
        <v>1</v>
      </c>
      <c r="L48" s="1744">
        <v>0</v>
      </c>
      <c r="M48" s="1744">
        <v>0</v>
      </c>
      <c r="N48" s="1747">
        <v>0</v>
      </c>
      <c r="O48" s="1203"/>
      <c r="P48" s="1192"/>
    </row>
    <row r="49" spans="1:16" s="1183" customFormat="1" ht="13.5" customHeight="1">
      <c r="A49" s="1190"/>
      <c r="B49" s="1178"/>
      <c r="C49" s="1746" t="s">
        <v>59</v>
      </c>
      <c r="D49" s="1746"/>
      <c r="E49" s="1191"/>
      <c r="F49" s="1744">
        <v>21</v>
      </c>
      <c r="G49" s="1747">
        <v>0</v>
      </c>
      <c r="H49" s="1747">
        <v>2</v>
      </c>
      <c r="I49" s="1744">
        <v>3</v>
      </c>
      <c r="J49" s="1744">
        <v>3</v>
      </c>
      <c r="K49" s="1744">
        <v>8</v>
      </c>
      <c r="L49" s="1744">
        <v>4</v>
      </c>
      <c r="M49" s="1744">
        <v>1</v>
      </c>
      <c r="N49" s="1747">
        <v>0</v>
      </c>
      <c r="O49" s="1203"/>
      <c r="P49" s="1192"/>
    </row>
    <row r="50" spans="1:16" s="1183" customFormat="1" ht="13.5" customHeight="1">
      <c r="A50" s="1190"/>
      <c r="B50" s="1178"/>
      <c r="C50" s="1746" t="s">
        <v>57</v>
      </c>
      <c r="D50" s="1746"/>
      <c r="E50" s="1191"/>
      <c r="F50" s="1744">
        <v>3</v>
      </c>
      <c r="G50" s="1747">
        <v>0</v>
      </c>
      <c r="H50" s="1747">
        <v>0</v>
      </c>
      <c r="I50" s="1747">
        <v>1</v>
      </c>
      <c r="J50" s="1747">
        <v>0</v>
      </c>
      <c r="K50" s="1744">
        <v>2</v>
      </c>
      <c r="L50" s="1744">
        <v>0</v>
      </c>
      <c r="M50" s="1747">
        <v>0</v>
      </c>
      <c r="N50" s="1747">
        <v>0</v>
      </c>
      <c r="O50" s="1203"/>
      <c r="P50" s="1192"/>
    </row>
    <row r="51" spans="1:16" s="1183" customFormat="1" ht="13.5" customHeight="1">
      <c r="A51" s="1190"/>
      <c r="B51" s="1178"/>
      <c r="C51" s="1746" t="s">
        <v>63</v>
      </c>
      <c r="D51" s="1746"/>
      <c r="E51" s="1191"/>
      <c r="F51" s="1744">
        <v>18</v>
      </c>
      <c r="G51" s="1747">
        <v>0</v>
      </c>
      <c r="H51" s="1747">
        <v>1</v>
      </c>
      <c r="I51" s="1744">
        <v>1</v>
      </c>
      <c r="J51" s="1744">
        <v>3</v>
      </c>
      <c r="K51" s="1744">
        <v>9</v>
      </c>
      <c r="L51" s="1744">
        <v>3</v>
      </c>
      <c r="M51" s="1747">
        <v>0</v>
      </c>
      <c r="N51" s="1747">
        <v>1</v>
      </c>
      <c r="O51" s="1203"/>
      <c r="P51" s="1192"/>
    </row>
    <row r="52" spans="1:16" s="1183" customFormat="1" ht="13.5" customHeight="1">
      <c r="A52" s="1190"/>
      <c r="B52" s="1178"/>
      <c r="C52" s="1746" t="s">
        <v>79</v>
      </c>
      <c r="D52" s="1746"/>
      <c r="E52" s="1191"/>
      <c r="F52" s="1744">
        <v>7</v>
      </c>
      <c r="G52" s="1747">
        <v>0</v>
      </c>
      <c r="H52" s="1744">
        <v>0</v>
      </c>
      <c r="I52" s="1747">
        <v>0</v>
      </c>
      <c r="J52" s="1744">
        <v>2</v>
      </c>
      <c r="K52" s="1744">
        <v>3</v>
      </c>
      <c r="L52" s="1744">
        <v>2</v>
      </c>
      <c r="M52" s="1744">
        <v>0</v>
      </c>
      <c r="N52" s="1747">
        <v>0</v>
      </c>
      <c r="O52" s="1203"/>
      <c r="P52" s="1192"/>
    </row>
    <row r="53" spans="1:16" s="1183" customFormat="1" ht="13.5" customHeight="1">
      <c r="A53" s="1190"/>
      <c r="B53" s="1178"/>
      <c r="C53" s="1746" t="s">
        <v>58</v>
      </c>
      <c r="D53" s="1746"/>
      <c r="E53" s="1191"/>
      <c r="F53" s="1744">
        <v>7</v>
      </c>
      <c r="G53" s="1747">
        <v>0</v>
      </c>
      <c r="H53" s="1744">
        <v>1</v>
      </c>
      <c r="I53" s="1744">
        <v>0</v>
      </c>
      <c r="J53" s="1744">
        <v>3</v>
      </c>
      <c r="K53" s="1744">
        <v>3</v>
      </c>
      <c r="L53" s="1744">
        <v>0</v>
      </c>
      <c r="M53" s="1747">
        <v>0</v>
      </c>
      <c r="N53" s="1747">
        <v>0</v>
      </c>
      <c r="O53" s="1203"/>
      <c r="P53" s="1192"/>
    </row>
    <row r="54" spans="1:16" s="1183" customFormat="1" ht="13.5" customHeight="1">
      <c r="A54" s="1190"/>
      <c r="B54" s="1178"/>
      <c r="C54" s="1746" t="s">
        <v>65</v>
      </c>
      <c r="D54" s="1746"/>
      <c r="E54" s="1191"/>
      <c r="F54" s="1744">
        <v>3</v>
      </c>
      <c r="G54" s="1747">
        <v>0</v>
      </c>
      <c r="H54" s="1747">
        <v>0</v>
      </c>
      <c r="I54" s="1747">
        <v>1</v>
      </c>
      <c r="J54" s="1744">
        <v>1</v>
      </c>
      <c r="K54" s="1744">
        <v>0</v>
      </c>
      <c r="L54" s="1747">
        <v>1</v>
      </c>
      <c r="M54" s="1747">
        <v>0</v>
      </c>
      <c r="N54" s="1747">
        <v>0</v>
      </c>
      <c r="O54" s="1203"/>
      <c r="P54" s="1192"/>
    </row>
    <row r="55" spans="1:16" s="1183" customFormat="1" ht="13.5" customHeight="1">
      <c r="A55" s="1190"/>
      <c r="B55" s="1178"/>
      <c r="C55" s="1746" t="s">
        <v>67</v>
      </c>
      <c r="D55" s="1746"/>
      <c r="E55" s="1191"/>
      <c r="F55" s="1744">
        <v>1</v>
      </c>
      <c r="G55" s="1747">
        <v>0</v>
      </c>
      <c r="H55" s="1747">
        <v>0</v>
      </c>
      <c r="I55" s="1747">
        <v>1</v>
      </c>
      <c r="J55" s="1747">
        <v>0</v>
      </c>
      <c r="K55" s="1744">
        <v>0</v>
      </c>
      <c r="L55" s="1747">
        <v>0</v>
      </c>
      <c r="M55" s="1747">
        <v>0</v>
      </c>
      <c r="N55" s="1747">
        <v>0</v>
      </c>
      <c r="O55" s="1203"/>
      <c r="P55" s="1192"/>
    </row>
    <row r="56" spans="1:16" s="1183" customFormat="1" ht="13.5" customHeight="1">
      <c r="A56" s="1190"/>
      <c r="B56" s="1178"/>
      <c r="C56" s="1746" t="s">
        <v>77</v>
      </c>
      <c r="D56" s="1746"/>
      <c r="E56" s="1191"/>
      <c r="F56" s="1744">
        <v>9</v>
      </c>
      <c r="G56" s="1747">
        <v>0</v>
      </c>
      <c r="H56" s="1744">
        <v>1</v>
      </c>
      <c r="I56" s="1744">
        <v>1</v>
      </c>
      <c r="J56" s="1744">
        <v>3</v>
      </c>
      <c r="K56" s="1744">
        <v>1</v>
      </c>
      <c r="L56" s="1744">
        <v>2</v>
      </c>
      <c r="M56" s="1744">
        <v>0</v>
      </c>
      <c r="N56" s="1747">
        <v>1</v>
      </c>
      <c r="O56" s="1203"/>
      <c r="P56" s="1192"/>
    </row>
    <row r="57" spans="1:16" s="1183" customFormat="1" ht="13.5" customHeight="1">
      <c r="A57" s="1190"/>
      <c r="B57" s="1178"/>
      <c r="C57" s="1746" t="s">
        <v>570</v>
      </c>
      <c r="D57" s="1746"/>
      <c r="E57" s="1191"/>
      <c r="F57" s="1744">
        <v>5</v>
      </c>
      <c r="G57" s="1747">
        <v>0</v>
      </c>
      <c r="H57" s="1747">
        <v>0</v>
      </c>
      <c r="I57" s="1744">
        <v>1</v>
      </c>
      <c r="J57" s="1744">
        <v>3</v>
      </c>
      <c r="K57" s="1744">
        <v>1</v>
      </c>
      <c r="L57" s="1747">
        <v>0</v>
      </c>
      <c r="M57" s="1747">
        <v>0</v>
      </c>
      <c r="N57" s="1747">
        <v>0</v>
      </c>
      <c r="O57" s="1203"/>
      <c r="P57" s="1192"/>
    </row>
    <row r="58" spans="1:16" s="1183" customFormat="1" ht="13.5" customHeight="1">
      <c r="A58" s="1190"/>
      <c r="B58" s="1178"/>
      <c r="C58" s="1746" t="s">
        <v>571</v>
      </c>
      <c r="D58" s="1746"/>
      <c r="E58" s="1191"/>
      <c r="F58" s="1744">
        <v>2</v>
      </c>
      <c r="G58" s="1747">
        <v>0</v>
      </c>
      <c r="H58" s="1747">
        <v>0</v>
      </c>
      <c r="I58" s="1744">
        <v>1</v>
      </c>
      <c r="J58" s="1747">
        <v>0</v>
      </c>
      <c r="K58" s="1747">
        <v>1</v>
      </c>
      <c r="L58" s="1747">
        <v>0</v>
      </c>
      <c r="M58" s="1747">
        <v>0</v>
      </c>
      <c r="N58" s="1747">
        <v>0</v>
      </c>
      <c r="O58" s="1203"/>
      <c r="P58" s="1192"/>
    </row>
    <row r="59" spans="1:16" s="1183" customFormat="1" ht="13.5" customHeight="1">
      <c r="A59" s="1190"/>
      <c r="B59" s="1178"/>
      <c r="C59" s="1746" t="s">
        <v>572</v>
      </c>
      <c r="D59" s="1746"/>
      <c r="E59" s="1191"/>
      <c r="F59" s="1744">
        <v>19</v>
      </c>
      <c r="G59" s="1747">
        <v>0</v>
      </c>
      <c r="H59" s="1744">
        <v>0</v>
      </c>
      <c r="I59" s="1744">
        <v>2</v>
      </c>
      <c r="J59" s="1744">
        <v>3</v>
      </c>
      <c r="K59" s="1744">
        <v>12</v>
      </c>
      <c r="L59" s="1744">
        <v>0</v>
      </c>
      <c r="M59" s="1747">
        <v>1</v>
      </c>
      <c r="N59" s="1747">
        <v>1</v>
      </c>
      <c r="O59" s="1203"/>
      <c r="P59" s="1192"/>
    </row>
    <row r="60" spans="1:16" s="1183" customFormat="1" ht="13.5" customHeight="1">
      <c r="A60" s="1190"/>
      <c r="B60" s="1178"/>
      <c r="C60" s="1746" t="s">
        <v>494</v>
      </c>
      <c r="D60" s="1746"/>
      <c r="E60" s="1191"/>
      <c r="F60" s="1744">
        <v>0</v>
      </c>
      <c r="G60" s="1747">
        <v>0</v>
      </c>
      <c r="H60" s="1744">
        <v>0</v>
      </c>
      <c r="I60" s="1744">
        <v>0</v>
      </c>
      <c r="J60" s="1744">
        <v>0</v>
      </c>
      <c r="K60" s="1744">
        <v>0</v>
      </c>
      <c r="L60" s="1744">
        <v>0</v>
      </c>
      <c r="M60" s="1747">
        <v>0</v>
      </c>
      <c r="N60" s="1747">
        <v>0</v>
      </c>
      <c r="O60" s="1203"/>
      <c r="P60" s="1192"/>
    </row>
    <row r="61" spans="1:16" s="1197" customFormat="1" ht="9" customHeight="1">
      <c r="A61" s="1193"/>
      <c r="B61" s="1193"/>
      <c r="C61" s="1194"/>
      <c r="D61" s="1332"/>
      <c r="E61" s="1332"/>
      <c r="F61" s="1748"/>
      <c r="G61" s="1748"/>
      <c r="H61" s="1748"/>
      <c r="I61" s="1748"/>
      <c r="J61" s="1748"/>
      <c r="K61" s="1748"/>
      <c r="L61" s="1748"/>
      <c r="M61" s="1748"/>
      <c r="N61" s="1748"/>
      <c r="O61" s="1203"/>
      <c r="P61" s="1196"/>
    </row>
    <row r="62" spans="1:16" s="1197" customFormat="1" ht="11.25" customHeight="1">
      <c r="A62" s="1193"/>
      <c r="B62" s="1193"/>
      <c r="C62" s="1750" t="s">
        <v>574</v>
      </c>
      <c r="D62" s="1750"/>
      <c r="E62" s="1750"/>
      <c r="F62" s="1750"/>
      <c r="G62" s="1750"/>
      <c r="H62" s="1750"/>
      <c r="I62" s="1750"/>
      <c r="J62" s="1751"/>
      <c r="K62" s="1751"/>
      <c r="L62" s="1751"/>
      <c r="M62" s="1751"/>
      <c r="N62" s="1751"/>
      <c r="O62" s="1203"/>
      <c r="P62" s="1752"/>
    </row>
    <row r="63" spans="1:16" ht="11.25" customHeight="1">
      <c r="A63" s="133"/>
      <c r="B63" s="155"/>
      <c r="C63" s="1119" t="s">
        <v>508</v>
      </c>
      <c r="D63" s="147"/>
      <c r="E63" s="147"/>
      <c r="F63" s="1204"/>
      <c r="H63" s="147"/>
      <c r="I63" s="1753" t="s">
        <v>460</v>
      </c>
      <c r="J63" s="1204"/>
      <c r="K63" s="1754" t="s">
        <v>575</v>
      </c>
      <c r="L63" s="147"/>
      <c r="M63" s="147"/>
      <c r="N63" s="1755"/>
      <c r="O63" s="454"/>
      <c r="P63" s="1205"/>
    </row>
    <row r="64" spans="1:16" ht="13.5" customHeight="1">
      <c r="A64" s="131"/>
      <c r="B64" s="133"/>
      <c r="C64" s="133"/>
      <c r="D64" s="133"/>
      <c r="E64" s="133"/>
      <c r="F64" s="133"/>
      <c r="G64" s="133"/>
      <c r="H64" s="133"/>
      <c r="I64" s="133"/>
      <c r="J64" s="133"/>
      <c r="K64" s="1630">
        <v>43101</v>
      </c>
      <c r="L64" s="1630"/>
      <c r="M64" s="1630"/>
      <c r="N64" s="1630"/>
      <c r="O64" s="257">
        <v>17</v>
      </c>
      <c r="P64" s="1206"/>
    </row>
  </sheetData>
  <mergeCells count="16">
    <mergeCell ref="C36:D37"/>
    <mergeCell ref="L36:M36"/>
    <mergeCell ref="C38:D38"/>
    <mergeCell ref="C62:I62"/>
    <mergeCell ref="K64:N64"/>
    <mergeCell ref="C7:D8"/>
    <mergeCell ref="F7:G7"/>
    <mergeCell ref="L7:M7"/>
    <mergeCell ref="C9:D9"/>
    <mergeCell ref="C33:N33"/>
    <mergeCell ref="C35:D35"/>
    <mergeCell ref="B1:F1"/>
    <mergeCell ref="B2:D2"/>
    <mergeCell ref="I2:M2"/>
    <mergeCell ref="C4:N4"/>
    <mergeCell ref="C6:D6"/>
  </mergeCells>
  <hyperlinks>
    <hyperlink ref="K63" r:id="rId1" display=" http://www.gep.msess.gov.pt/"/>
  </hyperlinks>
  <printOptions horizontalCentered="1"/>
  <pageMargins left="0.15748031496062992" right="0.15748031496062992" top="0.19685039370078741" bottom="0.19685039370078741" header="0" footer="0"/>
  <pageSetup paperSize="9" scale="96" orientation="portrait" r:id="rId2"/>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cols>
    <col min="1" max="1" width="1" style="410" customWidth="1"/>
    <col min="2" max="2" width="2.5703125" style="410" customWidth="1"/>
    <col min="3" max="3" width="2" style="410" customWidth="1"/>
    <col min="4" max="4" width="13.28515625" style="410" customWidth="1"/>
    <col min="5" max="5" width="6.28515625" style="410" customWidth="1"/>
    <col min="6" max="8" width="7.140625" style="410" customWidth="1"/>
    <col min="9" max="9" width="6.42578125" style="410" customWidth="1"/>
    <col min="10" max="10" width="6.5703125" style="410" customWidth="1"/>
    <col min="11" max="11" width="7.28515625" style="410" customWidth="1"/>
    <col min="12" max="12" width="28.42578125" style="410" customWidth="1"/>
    <col min="13" max="13" width="2.5703125" style="410" customWidth="1"/>
    <col min="14" max="14" width="1" style="410" customWidth="1"/>
    <col min="15" max="29" width="9.140625" style="410"/>
    <col min="30" max="30" width="15.140625" style="410" customWidth="1"/>
    <col min="31" max="34" width="6.42578125" style="410" customWidth="1"/>
    <col min="35" max="36" width="2.140625" style="410" customWidth="1"/>
    <col min="37" max="38" width="6.42578125" style="410" customWidth="1"/>
    <col min="39" max="39" width="15.140625" style="410" customWidth="1"/>
    <col min="40" max="41" width="6.42578125" style="410" customWidth="1"/>
    <col min="42" max="16384" width="9.140625" style="410"/>
  </cols>
  <sheetData>
    <row r="1" spans="1:41" ht="13.5" customHeight="1">
      <c r="A1" s="405"/>
      <c r="B1" s="409"/>
      <c r="C1" s="409"/>
      <c r="D1" s="409"/>
      <c r="E1" s="409"/>
      <c r="F1" s="406"/>
      <c r="G1" s="406"/>
      <c r="H1" s="406"/>
      <c r="I1" s="406"/>
      <c r="J1" s="406"/>
      <c r="K1" s="406"/>
      <c r="L1" s="1670" t="s">
        <v>331</v>
      </c>
      <c r="M1" s="1670"/>
      <c r="N1" s="405"/>
    </row>
    <row r="2" spans="1:41" ht="6" customHeight="1">
      <c r="A2" s="405"/>
      <c r="B2" s="1671"/>
      <c r="C2" s="1672"/>
      <c r="D2" s="1672"/>
      <c r="E2" s="525"/>
      <c r="F2" s="525"/>
      <c r="G2" s="525"/>
      <c r="H2" s="525"/>
      <c r="I2" s="525"/>
      <c r="J2" s="525"/>
      <c r="K2" s="525"/>
      <c r="L2" s="456"/>
      <c r="M2" s="415"/>
      <c r="N2" s="405"/>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row>
    <row r="3" spans="1:41" ht="11.25" customHeight="1" thickBot="1">
      <c r="A3" s="405"/>
      <c r="B3" s="469"/>
      <c r="C3" s="415"/>
      <c r="D3" s="415"/>
      <c r="E3" s="415"/>
      <c r="F3" s="415"/>
      <c r="G3" s="415"/>
      <c r="H3" s="415"/>
      <c r="I3" s="415"/>
      <c r="J3" s="415"/>
      <c r="K3" s="415"/>
      <c r="L3" s="577" t="s">
        <v>73</v>
      </c>
      <c r="M3" s="415"/>
      <c r="N3" s="405"/>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row>
    <row r="4" spans="1:41" s="419" customFormat="1" ht="13.5" customHeight="1" thickBot="1">
      <c r="A4" s="417"/>
      <c r="B4" s="572"/>
      <c r="C4" s="1673" t="s">
        <v>132</v>
      </c>
      <c r="D4" s="1674"/>
      <c r="E4" s="1674"/>
      <c r="F4" s="1674"/>
      <c r="G4" s="1674"/>
      <c r="H4" s="1674"/>
      <c r="I4" s="1674"/>
      <c r="J4" s="1674"/>
      <c r="K4" s="1674"/>
      <c r="L4" s="1675"/>
      <c r="M4" s="415"/>
      <c r="N4" s="417"/>
      <c r="O4" s="633"/>
      <c r="P4" s="633"/>
      <c r="Q4" s="633"/>
      <c r="R4" s="633"/>
      <c r="S4" s="633"/>
      <c r="T4" s="633"/>
      <c r="U4" s="633"/>
      <c r="V4" s="633"/>
      <c r="W4" s="633"/>
      <c r="X4" s="633"/>
      <c r="Y4" s="633"/>
      <c r="Z4" s="633"/>
      <c r="AA4" s="633"/>
      <c r="AB4" s="633"/>
      <c r="AC4" s="633"/>
      <c r="AD4" s="743"/>
      <c r="AE4" s="743"/>
      <c r="AF4" s="743"/>
      <c r="AG4" s="743"/>
      <c r="AH4" s="743"/>
      <c r="AI4" s="743"/>
      <c r="AJ4" s="743"/>
      <c r="AK4" s="743"/>
      <c r="AL4" s="743"/>
      <c r="AM4" s="743"/>
      <c r="AN4" s="743"/>
      <c r="AO4" s="743"/>
    </row>
    <row r="5" spans="1:41" s="749" customFormat="1">
      <c r="B5" s="750"/>
      <c r="C5" s="1636" t="s">
        <v>133</v>
      </c>
      <c r="D5" s="1636"/>
      <c r="E5" s="581"/>
      <c r="F5" s="508"/>
      <c r="G5" s="508"/>
      <c r="H5" s="508"/>
      <c r="I5" s="508"/>
      <c r="J5" s="508"/>
      <c r="K5" s="508"/>
      <c r="L5" s="457"/>
      <c r="M5" s="457"/>
      <c r="N5" s="753"/>
      <c r="O5" s="751"/>
      <c r="P5" s="751"/>
      <c r="Q5" s="751"/>
      <c r="R5" s="751"/>
      <c r="S5" s="751"/>
      <c r="T5" s="751"/>
      <c r="U5" s="751"/>
      <c r="V5" s="751"/>
      <c r="W5" s="751"/>
      <c r="X5" s="751"/>
      <c r="Y5" s="751"/>
      <c r="Z5" s="751"/>
      <c r="AA5" s="751"/>
      <c r="AB5" s="751"/>
      <c r="AC5" s="751"/>
      <c r="AD5" s="752"/>
      <c r="AE5" s="752"/>
      <c r="AF5" s="752"/>
      <c r="AG5" s="752"/>
      <c r="AH5" s="752"/>
      <c r="AI5" s="752"/>
      <c r="AJ5" s="752"/>
      <c r="AK5" s="752"/>
      <c r="AL5" s="752"/>
      <c r="AM5" s="752"/>
      <c r="AO5" s="752"/>
    </row>
    <row r="6" spans="1:41" ht="13.5" customHeight="1">
      <c r="A6" s="405"/>
      <c r="B6" s="469"/>
      <c r="C6" s="1636"/>
      <c r="D6" s="1636"/>
      <c r="E6" s="1678">
        <v>2017</v>
      </c>
      <c r="F6" s="1678"/>
      <c r="G6" s="1678"/>
      <c r="H6" s="1678"/>
      <c r="I6" s="1678"/>
      <c r="J6" s="1678"/>
      <c r="K6" s="1676" t="str">
        <f xml:space="preserve"> CONCATENATE("valor médio de ",J7,H6)</f>
        <v>valor médio de dez.</v>
      </c>
      <c r="L6" s="508"/>
      <c r="M6" s="457"/>
      <c r="N6" s="576"/>
      <c r="O6" s="468"/>
      <c r="P6" s="468"/>
      <c r="Q6" s="468"/>
      <c r="R6" s="468"/>
      <c r="S6" s="468"/>
      <c r="T6" s="468"/>
      <c r="U6" s="468"/>
      <c r="V6" s="468"/>
      <c r="W6" s="468"/>
      <c r="X6" s="468"/>
      <c r="Y6" s="468"/>
      <c r="Z6" s="468"/>
      <c r="AA6" s="468"/>
      <c r="AB6" s="468"/>
      <c r="AC6" s="468"/>
      <c r="AD6" s="744"/>
      <c r="AE6" s="756" t="s">
        <v>344</v>
      </c>
      <c r="AF6" s="756"/>
      <c r="AG6" s="756" t="s">
        <v>345</v>
      </c>
      <c r="AH6" s="756"/>
      <c r="AI6" s="744"/>
      <c r="AJ6" s="744"/>
      <c r="AK6" s="744"/>
      <c r="AL6" s="744"/>
      <c r="AM6" s="744"/>
      <c r="AN6" s="757" t="str">
        <f>VLOOKUP(AI8,AJ8:AK9,2,FALSE)</f>
        <v>beneficiário</v>
      </c>
      <c r="AO6" s="756"/>
    </row>
    <row r="7" spans="1:41" ht="14.25" customHeight="1">
      <c r="A7" s="405"/>
      <c r="B7" s="469"/>
      <c r="C7" s="445"/>
      <c r="D7" s="445"/>
      <c r="E7" s="1061" t="s">
        <v>99</v>
      </c>
      <c r="F7" s="1061" t="s">
        <v>98</v>
      </c>
      <c r="G7" s="1061" t="s">
        <v>97</v>
      </c>
      <c r="H7" s="1061" t="s">
        <v>96</v>
      </c>
      <c r="I7" s="1061" t="s">
        <v>95</v>
      </c>
      <c r="J7" s="1061" t="s">
        <v>94</v>
      </c>
      <c r="K7" s="1677" t="e">
        <f xml:space="preserve"> CONCATENATE("valor médio de ",#REF!,#REF!)</f>
        <v>#REF!</v>
      </c>
      <c r="L7" s="457"/>
      <c r="M7" s="506"/>
      <c r="N7" s="576"/>
      <c r="O7" s="468"/>
      <c r="P7" s="468"/>
      <c r="Q7" s="468"/>
      <c r="R7" s="468"/>
      <c r="S7" s="468"/>
      <c r="T7" s="468"/>
      <c r="U7" s="468"/>
      <c r="V7" s="468"/>
      <c r="W7" s="468"/>
      <c r="X7" s="468"/>
      <c r="Y7" s="468"/>
      <c r="Z7" s="468"/>
      <c r="AA7" s="468"/>
      <c r="AB7" s="468"/>
      <c r="AC7" s="468"/>
      <c r="AD7" s="744"/>
      <c r="AE7" s="745" t="s">
        <v>346</v>
      </c>
      <c r="AF7" s="744" t="s">
        <v>68</v>
      </c>
      <c r="AG7" s="745" t="s">
        <v>346</v>
      </c>
      <c r="AH7" s="744" t="s">
        <v>68</v>
      </c>
      <c r="AI7" s="746"/>
      <c r="AJ7" s="744"/>
      <c r="AK7" s="744"/>
      <c r="AL7" s="744"/>
      <c r="AM7" s="744"/>
      <c r="AN7" s="745" t="s">
        <v>346</v>
      </c>
      <c r="AO7" s="744" t="s">
        <v>68</v>
      </c>
    </row>
    <row r="8" spans="1:41" s="684" customFormat="1">
      <c r="A8" s="680"/>
      <c r="B8" s="681"/>
      <c r="C8" s="682" t="s">
        <v>68</v>
      </c>
      <c r="D8" s="683"/>
      <c r="E8" s="381">
        <v>94687</v>
      </c>
      <c r="F8" s="381">
        <v>94521</v>
      </c>
      <c r="G8" s="381">
        <v>94859</v>
      </c>
      <c r="H8" s="381">
        <v>97052</v>
      </c>
      <c r="I8" s="381">
        <v>98433</v>
      </c>
      <c r="J8" s="381">
        <v>99870</v>
      </c>
      <c r="K8" s="758">
        <v>252.544023182128</v>
      </c>
      <c r="L8" s="685"/>
      <c r="M8" s="686"/>
      <c r="N8" s="680"/>
      <c r="O8" s="793"/>
      <c r="P8" s="792"/>
      <c r="Q8" s="793"/>
      <c r="R8" s="793"/>
      <c r="S8" s="687"/>
      <c r="T8" s="687"/>
      <c r="U8" s="687"/>
      <c r="V8" s="687"/>
      <c r="W8" s="687"/>
      <c r="X8" s="687"/>
      <c r="Y8" s="687"/>
      <c r="Z8" s="687"/>
      <c r="AA8" s="687"/>
      <c r="AB8" s="687"/>
      <c r="AC8" s="687"/>
      <c r="AD8" s="743" t="str">
        <f>+C9</f>
        <v>Aveiro</v>
      </c>
      <c r="AE8" s="747">
        <f>+K9</f>
        <v>251.46722911497099</v>
      </c>
      <c r="AF8" s="747">
        <f>+$K$8</f>
        <v>252.544023182128</v>
      </c>
      <c r="AG8" s="747">
        <f>+K46</f>
        <v>120.78819229241201</v>
      </c>
      <c r="AH8" s="747">
        <f t="shared" ref="AH8:AH27" si="0">+$K$45</f>
        <v>112.003204091162</v>
      </c>
      <c r="AI8" s="743">
        <v>2</v>
      </c>
      <c r="AJ8" s="743">
        <v>1</v>
      </c>
      <c r="AK8" s="743" t="s">
        <v>344</v>
      </c>
      <c r="AL8" s="743"/>
      <c r="AM8" s="743" t="str">
        <f>+AD8</f>
        <v>Aveiro</v>
      </c>
      <c r="AN8" s="748">
        <f>INDEX($AD$7:$AH$27,MATCH($AM8,$AD$7:$AD$27,0),MATCH(AN$7,$AD$7:$AH$7,0)+2*($AI$8-1))</f>
        <v>120.78819229241201</v>
      </c>
      <c r="AO8" s="748">
        <f>INDEX($AD$7:$AH$27,MATCH($AM8,$AD$7:$AD$27,0),MATCH(AO$7,$AD$7:$AH$7,0)+2*($AI$8-1))</f>
        <v>112.003204091162</v>
      </c>
    </row>
    <row r="9" spans="1:41">
      <c r="A9" s="405"/>
      <c r="B9" s="469"/>
      <c r="C9" s="95" t="s">
        <v>62</v>
      </c>
      <c r="D9" s="413"/>
      <c r="E9" s="333">
        <v>4879</v>
      </c>
      <c r="F9" s="333">
        <v>4878</v>
      </c>
      <c r="G9" s="333">
        <v>4903</v>
      </c>
      <c r="H9" s="333">
        <v>4947</v>
      </c>
      <c r="I9" s="333">
        <v>4858</v>
      </c>
      <c r="J9" s="333">
        <v>4837</v>
      </c>
      <c r="K9" s="759">
        <v>251.46722911497099</v>
      </c>
      <c r="L9" s="457"/>
      <c r="M9" s="506"/>
      <c r="N9" s="405"/>
      <c r="O9" s="468"/>
      <c r="P9" s="468"/>
      <c r="Q9" s="468"/>
      <c r="R9" s="468"/>
      <c r="S9" s="468"/>
      <c r="T9" s="468"/>
      <c r="U9" s="468"/>
      <c r="V9" s="468"/>
      <c r="W9" s="468"/>
      <c r="X9" s="468"/>
      <c r="Y9" s="468"/>
      <c r="Z9" s="468"/>
      <c r="AA9" s="468"/>
      <c r="AB9" s="468"/>
      <c r="AC9" s="468"/>
      <c r="AD9" s="743" t="str">
        <f t="shared" ref="AD9:AD26" si="1">+C10</f>
        <v>Beja</v>
      </c>
      <c r="AE9" s="747">
        <f t="shared" ref="AE9:AE26" si="2">+K10</f>
        <v>316.30339532093598</v>
      </c>
      <c r="AF9" s="747">
        <f t="shared" ref="AF9:AF27" si="3">+$K$8</f>
        <v>252.544023182128</v>
      </c>
      <c r="AG9" s="747">
        <f t="shared" ref="AG9:AG26" si="4">+K47</f>
        <v>112.115194556666</v>
      </c>
      <c r="AH9" s="747">
        <f t="shared" si="0"/>
        <v>112.003204091162</v>
      </c>
      <c r="AI9" s="744"/>
      <c r="AJ9" s="744">
        <v>2</v>
      </c>
      <c r="AK9" s="744" t="s">
        <v>345</v>
      </c>
      <c r="AL9" s="744"/>
      <c r="AM9" s="743" t="str">
        <f t="shared" ref="AM9:AM27" si="5">+AD9</f>
        <v>Beja</v>
      </c>
      <c r="AN9" s="748">
        <f t="shared" ref="AN9:AO27" si="6">INDEX($AD$7:$AH$27,MATCH($AM9,$AD$7:$AD$27,0),MATCH(AN$7,$AD$7:$AH$7,0)+2*($AI$8-1))</f>
        <v>112.115194556666</v>
      </c>
      <c r="AO9" s="748">
        <f t="shared" si="6"/>
        <v>112.003204091162</v>
      </c>
    </row>
    <row r="10" spans="1:41">
      <c r="A10" s="405"/>
      <c r="B10" s="469"/>
      <c r="C10" s="95" t="s">
        <v>55</v>
      </c>
      <c r="D10" s="413"/>
      <c r="E10" s="333">
        <v>1584</v>
      </c>
      <c r="F10" s="333">
        <v>1609</v>
      </c>
      <c r="G10" s="333">
        <v>1615</v>
      </c>
      <c r="H10" s="333">
        <v>1631</v>
      </c>
      <c r="I10" s="333">
        <v>1659</v>
      </c>
      <c r="J10" s="333">
        <v>1668</v>
      </c>
      <c r="K10" s="759">
        <v>316.30339532093598</v>
      </c>
      <c r="L10" s="457"/>
      <c r="M10" s="506"/>
      <c r="N10" s="405"/>
      <c r="O10" s="468"/>
      <c r="P10" s="468"/>
      <c r="Q10" s="468"/>
      <c r="R10" s="468"/>
      <c r="S10" s="468"/>
      <c r="T10" s="468"/>
      <c r="U10" s="468"/>
      <c r="V10" s="468"/>
      <c r="W10" s="468"/>
      <c r="X10" s="468"/>
      <c r="Y10" s="468"/>
      <c r="Z10" s="468"/>
      <c r="AA10" s="468"/>
      <c r="AB10" s="468"/>
      <c r="AC10" s="468"/>
      <c r="AD10" s="743" t="str">
        <f t="shared" si="1"/>
        <v>Braga</v>
      </c>
      <c r="AE10" s="747">
        <f t="shared" si="2"/>
        <v>238.83013509166901</v>
      </c>
      <c r="AF10" s="747">
        <f t="shared" si="3"/>
        <v>252.544023182128</v>
      </c>
      <c r="AG10" s="747">
        <f t="shared" si="4"/>
        <v>116.0192015625</v>
      </c>
      <c r="AH10" s="747">
        <f t="shared" si="0"/>
        <v>112.003204091162</v>
      </c>
      <c r="AI10" s="744"/>
      <c r="AJ10" s="744"/>
      <c r="AK10" s="744"/>
      <c r="AL10" s="744"/>
      <c r="AM10" s="743" t="str">
        <f t="shared" si="5"/>
        <v>Braga</v>
      </c>
      <c r="AN10" s="748">
        <f t="shared" si="6"/>
        <v>116.0192015625</v>
      </c>
      <c r="AO10" s="748">
        <f t="shared" si="6"/>
        <v>112.003204091162</v>
      </c>
    </row>
    <row r="11" spans="1:41">
      <c r="A11" s="405"/>
      <c r="B11" s="469"/>
      <c r="C11" s="95" t="s">
        <v>64</v>
      </c>
      <c r="D11" s="413"/>
      <c r="E11" s="333">
        <v>2878</v>
      </c>
      <c r="F11" s="333">
        <v>2894</v>
      </c>
      <c r="G11" s="333">
        <v>2848</v>
      </c>
      <c r="H11" s="333">
        <v>3023</v>
      </c>
      <c r="I11" s="333">
        <v>3052</v>
      </c>
      <c r="J11" s="333">
        <v>3121</v>
      </c>
      <c r="K11" s="759">
        <v>238.83013509166901</v>
      </c>
      <c r="L11" s="457"/>
      <c r="M11" s="506"/>
      <c r="N11" s="405"/>
      <c r="O11" s="468"/>
      <c r="P11" s="468"/>
      <c r="Q11" s="468"/>
      <c r="R11" s="468"/>
      <c r="S11" s="468"/>
      <c r="T11" s="468"/>
      <c r="U11" s="468"/>
      <c r="V11" s="468"/>
      <c r="W11" s="468"/>
      <c r="X11" s="468"/>
      <c r="Y11" s="468"/>
      <c r="Z11" s="468"/>
      <c r="AA11" s="468"/>
      <c r="AB11" s="468"/>
      <c r="AC11" s="468"/>
      <c r="AD11" s="743" t="str">
        <f t="shared" si="1"/>
        <v>Bragança</v>
      </c>
      <c r="AE11" s="747">
        <f t="shared" si="2"/>
        <v>271.75143157894701</v>
      </c>
      <c r="AF11" s="747">
        <f t="shared" si="3"/>
        <v>252.544023182128</v>
      </c>
      <c r="AG11" s="747">
        <f t="shared" si="4"/>
        <v>118.315242896425</v>
      </c>
      <c r="AH11" s="747">
        <f t="shared" si="0"/>
        <v>112.003204091162</v>
      </c>
      <c r="AI11" s="744"/>
      <c r="AJ11" s="744"/>
      <c r="AK11" s="744"/>
      <c r="AL11" s="744"/>
      <c r="AM11" s="743" t="str">
        <f t="shared" si="5"/>
        <v>Bragança</v>
      </c>
      <c r="AN11" s="748">
        <f t="shared" si="6"/>
        <v>118.315242896425</v>
      </c>
      <c r="AO11" s="748">
        <f t="shared" si="6"/>
        <v>112.003204091162</v>
      </c>
    </row>
    <row r="12" spans="1:41">
      <c r="A12" s="405"/>
      <c r="B12" s="469"/>
      <c r="C12" s="95" t="s">
        <v>66</v>
      </c>
      <c r="D12" s="413"/>
      <c r="E12" s="333">
        <v>884</v>
      </c>
      <c r="F12" s="333">
        <v>885</v>
      </c>
      <c r="G12" s="333">
        <v>893</v>
      </c>
      <c r="H12" s="333">
        <v>907</v>
      </c>
      <c r="I12" s="333">
        <v>918</v>
      </c>
      <c r="J12" s="333">
        <v>950</v>
      </c>
      <c r="K12" s="759">
        <v>271.75143157894701</v>
      </c>
      <c r="L12" s="457"/>
      <c r="M12" s="506"/>
      <c r="N12" s="405"/>
      <c r="AD12" s="743" t="str">
        <f t="shared" si="1"/>
        <v>Castelo Branco</v>
      </c>
      <c r="AE12" s="747">
        <f t="shared" si="2"/>
        <v>250.70252955082699</v>
      </c>
      <c r="AF12" s="747">
        <f t="shared" si="3"/>
        <v>252.544023182128</v>
      </c>
      <c r="AG12" s="747">
        <f t="shared" si="4"/>
        <v>112.69624867162599</v>
      </c>
      <c r="AH12" s="747">
        <f t="shared" si="0"/>
        <v>112.003204091162</v>
      </c>
      <c r="AI12" s="746"/>
      <c r="AJ12" s="746"/>
      <c r="AK12" s="746"/>
      <c r="AL12" s="746"/>
      <c r="AM12" s="743" t="str">
        <f t="shared" si="5"/>
        <v>Castelo Branco</v>
      </c>
      <c r="AN12" s="748">
        <f t="shared" si="6"/>
        <v>112.69624867162599</v>
      </c>
      <c r="AO12" s="748">
        <f t="shared" si="6"/>
        <v>112.003204091162</v>
      </c>
    </row>
    <row r="13" spans="1:41">
      <c r="A13" s="405"/>
      <c r="B13" s="469"/>
      <c r="C13" s="95" t="s">
        <v>75</v>
      </c>
      <c r="D13" s="413"/>
      <c r="E13" s="333">
        <v>1588</v>
      </c>
      <c r="F13" s="333">
        <v>1607</v>
      </c>
      <c r="G13" s="333">
        <v>1619</v>
      </c>
      <c r="H13" s="333">
        <v>1610</v>
      </c>
      <c r="I13" s="333">
        <v>1667</v>
      </c>
      <c r="J13" s="333">
        <v>1694</v>
      </c>
      <c r="K13" s="759">
        <v>250.70252955082699</v>
      </c>
      <c r="L13" s="457"/>
      <c r="M13" s="506"/>
      <c r="N13" s="405"/>
      <c r="AD13" s="743" t="str">
        <f t="shared" si="1"/>
        <v>Coimbra</v>
      </c>
      <c r="AE13" s="747">
        <f t="shared" si="2"/>
        <v>222.90992739458201</v>
      </c>
      <c r="AF13" s="747">
        <f t="shared" si="3"/>
        <v>252.544023182128</v>
      </c>
      <c r="AG13" s="747">
        <f t="shared" si="4"/>
        <v>121.812978788341</v>
      </c>
      <c r="AH13" s="747">
        <f t="shared" si="0"/>
        <v>112.003204091162</v>
      </c>
      <c r="AI13" s="746"/>
      <c r="AJ13" s="746"/>
      <c r="AK13" s="746"/>
      <c r="AL13" s="746"/>
      <c r="AM13" s="743" t="str">
        <f t="shared" si="5"/>
        <v>Coimbra</v>
      </c>
      <c r="AN13" s="748">
        <f t="shared" si="6"/>
        <v>121.812978788341</v>
      </c>
      <c r="AO13" s="748">
        <f t="shared" si="6"/>
        <v>112.003204091162</v>
      </c>
    </row>
    <row r="14" spans="1:41">
      <c r="A14" s="405"/>
      <c r="B14" s="469"/>
      <c r="C14" s="95" t="s">
        <v>61</v>
      </c>
      <c r="D14" s="413"/>
      <c r="E14" s="333">
        <v>3508</v>
      </c>
      <c r="F14" s="333">
        <v>3490</v>
      </c>
      <c r="G14" s="333">
        <v>3503</v>
      </c>
      <c r="H14" s="333">
        <v>3550</v>
      </c>
      <c r="I14" s="333">
        <v>3570</v>
      </c>
      <c r="J14" s="333">
        <v>3581</v>
      </c>
      <c r="K14" s="759">
        <v>222.90992739458201</v>
      </c>
      <c r="L14" s="457"/>
      <c r="M14" s="506"/>
      <c r="N14" s="405"/>
      <c r="AD14" s="743" t="str">
        <f t="shared" si="1"/>
        <v>Évora</v>
      </c>
      <c r="AE14" s="747">
        <f t="shared" si="2"/>
        <v>269.48796718972898</v>
      </c>
      <c r="AF14" s="747">
        <f t="shared" si="3"/>
        <v>252.544023182128</v>
      </c>
      <c r="AG14" s="747">
        <f t="shared" si="4"/>
        <v>106.729415254237</v>
      </c>
      <c r="AH14" s="747">
        <f t="shared" si="0"/>
        <v>112.003204091162</v>
      </c>
      <c r="AI14" s="746"/>
      <c r="AJ14" s="746"/>
      <c r="AK14" s="746"/>
      <c r="AL14" s="746"/>
      <c r="AM14" s="743" t="str">
        <f t="shared" si="5"/>
        <v>Évora</v>
      </c>
      <c r="AN14" s="748">
        <f t="shared" si="6"/>
        <v>106.729415254237</v>
      </c>
      <c r="AO14" s="748">
        <f t="shared" si="6"/>
        <v>112.003204091162</v>
      </c>
    </row>
    <row r="15" spans="1:41">
      <c r="A15" s="405"/>
      <c r="B15" s="469"/>
      <c r="C15" s="95" t="s">
        <v>56</v>
      </c>
      <c r="D15" s="413"/>
      <c r="E15" s="333">
        <v>1453</v>
      </c>
      <c r="F15" s="333">
        <v>1435</v>
      </c>
      <c r="G15" s="333">
        <v>1422</v>
      </c>
      <c r="H15" s="333">
        <v>1437</v>
      </c>
      <c r="I15" s="333">
        <v>1391</v>
      </c>
      <c r="J15" s="333">
        <v>1410</v>
      </c>
      <c r="K15" s="759">
        <v>269.48796718972898</v>
      </c>
      <c r="L15" s="457"/>
      <c r="M15" s="506"/>
      <c r="N15" s="405"/>
      <c r="AD15" s="743" t="str">
        <f t="shared" si="1"/>
        <v>Faro</v>
      </c>
      <c r="AE15" s="747">
        <f t="shared" si="2"/>
        <v>257.48746379502398</v>
      </c>
      <c r="AF15" s="747">
        <f t="shared" si="3"/>
        <v>252.544023182128</v>
      </c>
      <c r="AG15" s="747">
        <f t="shared" si="4"/>
        <v>120.363433431696</v>
      </c>
      <c r="AH15" s="747">
        <f t="shared" si="0"/>
        <v>112.003204091162</v>
      </c>
      <c r="AI15" s="746"/>
      <c r="AJ15" s="746"/>
      <c r="AK15" s="746"/>
      <c r="AL15" s="746"/>
      <c r="AM15" s="743" t="str">
        <f t="shared" si="5"/>
        <v>Faro</v>
      </c>
      <c r="AN15" s="748">
        <f t="shared" si="6"/>
        <v>120.363433431696</v>
      </c>
      <c r="AO15" s="748">
        <f t="shared" si="6"/>
        <v>112.003204091162</v>
      </c>
    </row>
    <row r="16" spans="1:41">
      <c r="A16" s="405"/>
      <c r="B16" s="469"/>
      <c r="C16" s="95" t="s">
        <v>74</v>
      </c>
      <c r="D16" s="413"/>
      <c r="E16" s="333">
        <v>2729</v>
      </c>
      <c r="F16" s="333">
        <v>2480</v>
      </c>
      <c r="G16" s="333">
        <v>2478</v>
      </c>
      <c r="H16" s="333">
        <v>2572</v>
      </c>
      <c r="I16" s="333">
        <v>2652</v>
      </c>
      <c r="J16" s="333">
        <v>2698</v>
      </c>
      <c r="K16" s="759">
        <v>257.48746379502398</v>
      </c>
      <c r="L16" s="457"/>
      <c r="M16" s="506"/>
      <c r="N16" s="405"/>
      <c r="AD16" s="743" t="str">
        <f t="shared" si="1"/>
        <v>Guarda</v>
      </c>
      <c r="AE16" s="747">
        <f t="shared" si="2"/>
        <v>258.32752513534399</v>
      </c>
      <c r="AF16" s="747">
        <f t="shared" si="3"/>
        <v>252.544023182128</v>
      </c>
      <c r="AG16" s="747">
        <f t="shared" si="4"/>
        <v>109.15604248366</v>
      </c>
      <c r="AH16" s="747">
        <f t="shared" si="0"/>
        <v>112.003204091162</v>
      </c>
      <c r="AI16" s="746"/>
      <c r="AJ16" s="746"/>
      <c r="AK16" s="746"/>
      <c r="AL16" s="746"/>
      <c r="AM16" s="743" t="str">
        <f t="shared" si="5"/>
        <v>Guarda</v>
      </c>
      <c r="AN16" s="748">
        <f t="shared" si="6"/>
        <v>109.15604248366</v>
      </c>
      <c r="AO16" s="748">
        <f t="shared" si="6"/>
        <v>112.003204091162</v>
      </c>
    </row>
    <row r="17" spans="1:41">
      <c r="A17" s="405"/>
      <c r="B17" s="469"/>
      <c r="C17" s="95" t="s">
        <v>76</v>
      </c>
      <c r="D17" s="413"/>
      <c r="E17" s="333">
        <v>1313</v>
      </c>
      <c r="F17" s="333">
        <v>1308</v>
      </c>
      <c r="G17" s="333">
        <v>1295</v>
      </c>
      <c r="H17" s="333">
        <v>1238</v>
      </c>
      <c r="I17" s="333">
        <v>1270</v>
      </c>
      <c r="J17" s="333">
        <v>1294</v>
      </c>
      <c r="K17" s="759">
        <v>258.32752513534399</v>
      </c>
      <c r="L17" s="457"/>
      <c r="M17" s="506"/>
      <c r="N17" s="405"/>
      <c r="AD17" s="743" t="str">
        <f t="shared" si="1"/>
        <v>Leiria</v>
      </c>
      <c r="AE17" s="747">
        <f t="shared" si="2"/>
        <v>242.584232625483</v>
      </c>
      <c r="AF17" s="747">
        <f t="shared" si="3"/>
        <v>252.544023182128</v>
      </c>
      <c r="AG17" s="747">
        <f t="shared" si="4"/>
        <v>117.082350337759</v>
      </c>
      <c r="AH17" s="747">
        <f t="shared" si="0"/>
        <v>112.003204091162</v>
      </c>
      <c r="AI17" s="746"/>
      <c r="AJ17" s="746"/>
      <c r="AK17" s="746"/>
      <c r="AL17" s="746"/>
      <c r="AM17" s="743" t="str">
        <f t="shared" si="5"/>
        <v>Leiria</v>
      </c>
      <c r="AN17" s="748">
        <f t="shared" si="6"/>
        <v>117.082350337759</v>
      </c>
      <c r="AO17" s="748">
        <f t="shared" si="6"/>
        <v>112.003204091162</v>
      </c>
    </row>
    <row r="18" spans="1:41">
      <c r="A18" s="405"/>
      <c r="B18" s="469"/>
      <c r="C18" s="95" t="s">
        <v>60</v>
      </c>
      <c r="D18" s="413"/>
      <c r="E18" s="333">
        <v>2018</v>
      </c>
      <c r="F18" s="333">
        <v>1980</v>
      </c>
      <c r="G18" s="333">
        <v>2042</v>
      </c>
      <c r="H18" s="333">
        <v>2017</v>
      </c>
      <c r="I18" s="333">
        <v>2017</v>
      </c>
      <c r="J18" s="333">
        <v>2078</v>
      </c>
      <c r="K18" s="759">
        <v>242.584232625483</v>
      </c>
      <c r="L18" s="457"/>
      <c r="M18" s="506"/>
      <c r="N18" s="405"/>
      <c r="AD18" s="743" t="str">
        <f t="shared" si="1"/>
        <v>Lisboa</v>
      </c>
      <c r="AE18" s="747">
        <f t="shared" si="2"/>
        <v>256.922238180043</v>
      </c>
      <c r="AF18" s="747">
        <f t="shared" si="3"/>
        <v>252.544023182128</v>
      </c>
      <c r="AG18" s="747">
        <f t="shared" si="4"/>
        <v>114.725909394079</v>
      </c>
      <c r="AH18" s="747">
        <f t="shared" si="0"/>
        <v>112.003204091162</v>
      </c>
      <c r="AI18" s="746"/>
      <c r="AJ18" s="746"/>
      <c r="AK18" s="746"/>
      <c r="AL18" s="746"/>
      <c r="AM18" s="743" t="str">
        <f t="shared" si="5"/>
        <v>Lisboa</v>
      </c>
      <c r="AN18" s="748">
        <f t="shared" si="6"/>
        <v>114.725909394079</v>
      </c>
      <c r="AO18" s="748">
        <f t="shared" si="6"/>
        <v>112.003204091162</v>
      </c>
    </row>
    <row r="19" spans="1:41">
      <c r="A19" s="405"/>
      <c r="B19" s="469"/>
      <c r="C19" s="95" t="s">
        <v>59</v>
      </c>
      <c r="D19" s="413"/>
      <c r="E19" s="333">
        <v>16264</v>
      </c>
      <c r="F19" s="333">
        <v>16407</v>
      </c>
      <c r="G19" s="333">
        <v>16675</v>
      </c>
      <c r="H19" s="333">
        <v>17037</v>
      </c>
      <c r="I19" s="333">
        <v>17241</v>
      </c>
      <c r="J19" s="333">
        <v>17423</v>
      </c>
      <c r="K19" s="759">
        <v>256.922238180043</v>
      </c>
      <c r="L19" s="457"/>
      <c r="M19" s="506"/>
      <c r="N19" s="405"/>
      <c r="AD19" s="743" t="str">
        <f t="shared" si="1"/>
        <v>Portalegre</v>
      </c>
      <c r="AE19" s="747">
        <f t="shared" si="2"/>
        <v>299.27903448275902</v>
      </c>
      <c r="AF19" s="747">
        <f t="shared" si="3"/>
        <v>252.544023182128</v>
      </c>
      <c r="AG19" s="747">
        <f t="shared" si="4"/>
        <v>113.799283216783</v>
      </c>
      <c r="AH19" s="747">
        <f t="shared" si="0"/>
        <v>112.003204091162</v>
      </c>
      <c r="AI19" s="746"/>
      <c r="AJ19" s="746"/>
      <c r="AK19" s="746"/>
      <c r="AL19" s="746"/>
      <c r="AM19" s="743" t="str">
        <f t="shared" si="5"/>
        <v>Portalegre</v>
      </c>
      <c r="AN19" s="748">
        <f t="shared" si="6"/>
        <v>113.799283216783</v>
      </c>
      <c r="AO19" s="748">
        <f t="shared" si="6"/>
        <v>112.003204091162</v>
      </c>
    </row>
    <row r="20" spans="1:41">
      <c r="A20" s="405"/>
      <c r="B20" s="469"/>
      <c r="C20" s="95" t="s">
        <v>57</v>
      </c>
      <c r="D20" s="413"/>
      <c r="E20" s="333">
        <v>1244</v>
      </c>
      <c r="F20" s="333">
        <v>1265</v>
      </c>
      <c r="G20" s="333">
        <v>1265</v>
      </c>
      <c r="H20" s="333">
        <v>1265</v>
      </c>
      <c r="I20" s="333">
        <v>1276</v>
      </c>
      <c r="J20" s="333">
        <v>1306</v>
      </c>
      <c r="K20" s="759">
        <v>299.27903448275902</v>
      </c>
      <c r="L20" s="457"/>
      <c r="M20" s="506"/>
      <c r="N20" s="405"/>
      <c r="AD20" s="743" t="str">
        <f t="shared" si="1"/>
        <v>Porto</v>
      </c>
      <c r="AE20" s="747">
        <f t="shared" si="2"/>
        <v>242.37238328756399</v>
      </c>
      <c r="AF20" s="747">
        <f t="shared" si="3"/>
        <v>252.544023182128</v>
      </c>
      <c r="AG20" s="747">
        <f t="shared" si="4"/>
        <v>113.275981848185</v>
      </c>
      <c r="AH20" s="747">
        <f t="shared" si="0"/>
        <v>112.003204091162</v>
      </c>
      <c r="AI20" s="746"/>
      <c r="AJ20" s="746"/>
      <c r="AK20" s="746"/>
      <c r="AL20" s="746"/>
      <c r="AM20" s="743" t="str">
        <f t="shared" si="5"/>
        <v>Porto</v>
      </c>
      <c r="AN20" s="748">
        <f t="shared" si="6"/>
        <v>113.275981848185</v>
      </c>
      <c r="AO20" s="748">
        <f t="shared" si="6"/>
        <v>112.003204091162</v>
      </c>
    </row>
    <row r="21" spans="1:41">
      <c r="A21" s="405"/>
      <c r="B21" s="469"/>
      <c r="C21" s="95" t="s">
        <v>63</v>
      </c>
      <c r="D21" s="413"/>
      <c r="E21" s="333">
        <v>28378</v>
      </c>
      <c r="F21" s="333">
        <v>28478</v>
      </c>
      <c r="G21" s="333">
        <v>28663</v>
      </c>
      <c r="H21" s="333">
        <v>29647</v>
      </c>
      <c r="I21" s="333">
        <v>30077</v>
      </c>
      <c r="J21" s="333">
        <v>30631</v>
      </c>
      <c r="K21" s="759">
        <v>242.37238328756399</v>
      </c>
      <c r="L21" s="457"/>
      <c r="M21" s="506"/>
      <c r="N21" s="405"/>
      <c r="AD21" s="743" t="str">
        <f t="shared" si="1"/>
        <v>Santarém</v>
      </c>
      <c r="AE21" s="747">
        <f t="shared" si="2"/>
        <v>260.06098574821903</v>
      </c>
      <c r="AF21" s="747">
        <f t="shared" si="3"/>
        <v>252.544023182128</v>
      </c>
      <c r="AG21" s="747">
        <f t="shared" si="4"/>
        <v>113.968433379598</v>
      </c>
      <c r="AH21" s="747">
        <f t="shared" si="0"/>
        <v>112.003204091162</v>
      </c>
      <c r="AI21" s="746"/>
      <c r="AJ21" s="746"/>
      <c r="AK21" s="746"/>
      <c r="AL21" s="746"/>
      <c r="AM21" s="743" t="str">
        <f t="shared" si="5"/>
        <v>Santarém</v>
      </c>
      <c r="AN21" s="748">
        <f t="shared" si="6"/>
        <v>113.968433379598</v>
      </c>
      <c r="AO21" s="748">
        <f t="shared" si="6"/>
        <v>112.003204091162</v>
      </c>
    </row>
    <row r="22" spans="1:41">
      <c r="A22" s="405"/>
      <c r="B22" s="469"/>
      <c r="C22" s="95" t="s">
        <v>79</v>
      </c>
      <c r="D22" s="413"/>
      <c r="E22" s="333">
        <v>2507</v>
      </c>
      <c r="F22" s="333">
        <v>2509</v>
      </c>
      <c r="G22" s="333">
        <v>2513</v>
      </c>
      <c r="H22" s="333">
        <v>2510</v>
      </c>
      <c r="I22" s="333">
        <v>2501</v>
      </c>
      <c r="J22" s="333">
        <v>2531</v>
      </c>
      <c r="K22" s="759">
        <v>260.06098574821903</v>
      </c>
      <c r="L22" s="457"/>
      <c r="M22" s="506"/>
      <c r="N22" s="405"/>
      <c r="AD22" s="743" t="str">
        <f t="shared" si="1"/>
        <v>Setúbal</v>
      </c>
      <c r="AE22" s="747">
        <f t="shared" si="2"/>
        <v>269.61368843990402</v>
      </c>
      <c r="AF22" s="747">
        <f t="shared" si="3"/>
        <v>252.544023182128</v>
      </c>
      <c r="AG22" s="747">
        <f t="shared" si="4"/>
        <v>118.79640060698</v>
      </c>
      <c r="AH22" s="747">
        <f t="shared" si="0"/>
        <v>112.003204091162</v>
      </c>
      <c r="AI22" s="746"/>
      <c r="AJ22" s="746"/>
      <c r="AK22" s="746"/>
      <c r="AL22" s="746"/>
      <c r="AM22" s="743" t="str">
        <f t="shared" si="5"/>
        <v>Setúbal</v>
      </c>
      <c r="AN22" s="748">
        <f t="shared" si="6"/>
        <v>118.79640060698</v>
      </c>
      <c r="AO22" s="748">
        <f t="shared" si="6"/>
        <v>112.003204091162</v>
      </c>
    </row>
    <row r="23" spans="1:41">
      <c r="A23" s="405"/>
      <c r="B23" s="469"/>
      <c r="C23" s="95" t="s">
        <v>58</v>
      </c>
      <c r="D23" s="413"/>
      <c r="E23" s="333">
        <v>8272</v>
      </c>
      <c r="F23" s="333">
        <v>8254</v>
      </c>
      <c r="G23" s="333">
        <v>8169</v>
      </c>
      <c r="H23" s="333">
        <v>8289</v>
      </c>
      <c r="I23" s="333">
        <v>8621</v>
      </c>
      <c r="J23" s="333">
        <v>8726</v>
      </c>
      <c r="K23" s="759">
        <v>269.61368843990402</v>
      </c>
      <c r="L23" s="457"/>
      <c r="M23" s="506"/>
      <c r="N23" s="405"/>
      <c r="AD23" s="743" t="str">
        <f t="shared" si="1"/>
        <v>Viana do Castelo</v>
      </c>
      <c r="AE23" s="747">
        <f t="shared" si="2"/>
        <v>222.77929210740399</v>
      </c>
      <c r="AF23" s="747">
        <f t="shared" si="3"/>
        <v>252.544023182128</v>
      </c>
      <c r="AG23" s="747">
        <f t="shared" si="4"/>
        <v>120.29690246045701</v>
      </c>
      <c r="AH23" s="747">
        <f t="shared" si="0"/>
        <v>112.003204091162</v>
      </c>
      <c r="AI23" s="746"/>
      <c r="AJ23" s="746"/>
      <c r="AK23" s="746"/>
      <c r="AL23" s="746"/>
      <c r="AM23" s="743" t="str">
        <f t="shared" si="5"/>
        <v>Viana do Castelo</v>
      </c>
      <c r="AN23" s="748">
        <f t="shared" si="6"/>
        <v>120.29690246045701</v>
      </c>
      <c r="AO23" s="748">
        <f t="shared" si="6"/>
        <v>112.003204091162</v>
      </c>
    </row>
    <row r="24" spans="1:41">
      <c r="A24" s="405"/>
      <c r="B24" s="469"/>
      <c r="C24" s="95" t="s">
        <v>65</v>
      </c>
      <c r="D24" s="413"/>
      <c r="E24" s="333">
        <v>1260</v>
      </c>
      <c r="F24" s="333">
        <v>1229</v>
      </c>
      <c r="G24" s="333">
        <v>1231</v>
      </c>
      <c r="H24" s="333">
        <v>1223</v>
      </c>
      <c r="I24" s="333">
        <v>1232</v>
      </c>
      <c r="J24" s="333">
        <v>1230</v>
      </c>
      <c r="K24" s="759">
        <v>222.77929210740399</v>
      </c>
      <c r="L24" s="457"/>
      <c r="M24" s="506"/>
      <c r="N24" s="405"/>
      <c r="AD24" s="743" t="str">
        <f t="shared" si="1"/>
        <v>Vila Real</v>
      </c>
      <c r="AE24" s="747">
        <f t="shared" si="2"/>
        <v>236.943920394505</v>
      </c>
      <c r="AF24" s="747">
        <f t="shared" si="3"/>
        <v>252.544023182128</v>
      </c>
      <c r="AG24" s="747">
        <f t="shared" si="4"/>
        <v>119.059077876106</v>
      </c>
      <c r="AH24" s="747">
        <f t="shared" si="0"/>
        <v>112.003204091162</v>
      </c>
      <c r="AI24" s="746"/>
      <c r="AJ24" s="746"/>
      <c r="AK24" s="746"/>
      <c r="AL24" s="746"/>
      <c r="AM24" s="743" t="str">
        <f t="shared" si="5"/>
        <v>Vila Real</v>
      </c>
      <c r="AN24" s="748">
        <f t="shared" si="6"/>
        <v>119.059077876106</v>
      </c>
      <c r="AO24" s="748">
        <f t="shared" si="6"/>
        <v>112.003204091162</v>
      </c>
    </row>
    <row r="25" spans="1:41">
      <c r="A25" s="405"/>
      <c r="B25" s="469"/>
      <c r="C25" s="95" t="s">
        <v>67</v>
      </c>
      <c r="D25" s="413"/>
      <c r="E25" s="333">
        <v>2747</v>
      </c>
      <c r="F25" s="333">
        <v>2704</v>
      </c>
      <c r="G25" s="333">
        <v>2713</v>
      </c>
      <c r="H25" s="333">
        <v>2782</v>
      </c>
      <c r="I25" s="333">
        <v>2821</v>
      </c>
      <c r="J25" s="333">
        <v>2839</v>
      </c>
      <c r="K25" s="759">
        <v>236.943920394505</v>
      </c>
      <c r="L25" s="457"/>
      <c r="M25" s="506"/>
      <c r="N25" s="405"/>
      <c r="AD25" s="743" t="str">
        <f t="shared" si="1"/>
        <v>Viseu</v>
      </c>
      <c r="AE25" s="747">
        <f t="shared" si="2"/>
        <v>243.529524993096</v>
      </c>
      <c r="AF25" s="747">
        <f t="shared" si="3"/>
        <v>252.544023182128</v>
      </c>
      <c r="AG25" s="747">
        <f t="shared" si="4"/>
        <v>114.151509385113</v>
      </c>
      <c r="AH25" s="747">
        <f t="shared" si="0"/>
        <v>112.003204091162</v>
      </c>
      <c r="AI25" s="746"/>
      <c r="AJ25" s="746"/>
      <c r="AK25" s="746"/>
      <c r="AL25" s="746"/>
      <c r="AM25" s="743" t="str">
        <f t="shared" si="5"/>
        <v>Viseu</v>
      </c>
      <c r="AN25" s="748">
        <f t="shared" si="6"/>
        <v>114.151509385113</v>
      </c>
      <c r="AO25" s="748">
        <f t="shared" si="6"/>
        <v>112.003204091162</v>
      </c>
    </row>
    <row r="26" spans="1:41">
      <c r="A26" s="405"/>
      <c r="B26" s="469"/>
      <c r="C26" s="95" t="s">
        <v>77</v>
      </c>
      <c r="D26" s="413"/>
      <c r="E26" s="333">
        <v>3401</v>
      </c>
      <c r="F26" s="333">
        <v>3366</v>
      </c>
      <c r="G26" s="333">
        <v>3388</v>
      </c>
      <c r="H26" s="333">
        <v>3517</v>
      </c>
      <c r="I26" s="333">
        <v>3554</v>
      </c>
      <c r="J26" s="333">
        <v>3627</v>
      </c>
      <c r="K26" s="759">
        <v>243.529524993096</v>
      </c>
      <c r="L26" s="457"/>
      <c r="M26" s="506"/>
      <c r="N26" s="405"/>
      <c r="AD26" s="743" t="str">
        <f t="shared" si="1"/>
        <v>Açores</v>
      </c>
      <c r="AE26" s="747">
        <f t="shared" si="2"/>
        <v>273.53487680936303</v>
      </c>
      <c r="AF26" s="747">
        <f t="shared" si="3"/>
        <v>252.544023182128</v>
      </c>
      <c r="AG26" s="747">
        <f t="shared" si="4"/>
        <v>82.593364485981297</v>
      </c>
      <c r="AH26" s="747">
        <f t="shared" si="0"/>
        <v>112.003204091162</v>
      </c>
      <c r="AI26" s="746"/>
      <c r="AJ26" s="746"/>
      <c r="AK26" s="746"/>
      <c r="AL26" s="746"/>
      <c r="AM26" s="743" t="str">
        <f t="shared" si="5"/>
        <v>Açores</v>
      </c>
      <c r="AN26" s="748">
        <f t="shared" si="6"/>
        <v>82.593364485981297</v>
      </c>
      <c r="AO26" s="748">
        <f t="shared" si="6"/>
        <v>112.003204091162</v>
      </c>
    </row>
    <row r="27" spans="1:41">
      <c r="A27" s="405"/>
      <c r="B27" s="469"/>
      <c r="C27" s="95" t="s">
        <v>130</v>
      </c>
      <c r="D27" s="413"/>
      <c r="E27" s="333">
        <v>6112</v>
      </c>
      <c r="F27" s="333">
        <v>6094</v>
      </c>
      <c r="G27" s="333">
        <v>6000</v>
      </c>
      <c r="H27" s="333">
        <v>6179</v>
      </c>
      <c r="I27" s="333">
        <v>6372</v>
      </c>
      <c r="J27" s="333">
        <v>6497</v>
      </c>
      <c r="K27" s="759">
        <v>273.53487680936303</v>
      </c>
      <c r="L27" s="457"/>
      <c r="M27" s="506"/>
      <c r="N27" s="405"/>
      <c r="AD27" s="743" t="str">
        <f>+C28</f>
        <v>Madeira</v>
      </c>
      <c r="AE27" s="747">
        <f>+K28</f>
        <v>247.931357018055</v>
      </c>
      <c r="AF27" s="747">
        <f t="shared" si="3"/>
        <v>252.544023182128</v>
      </c>
      <c r="AG27" s="747">
        <f>+K65</f>
        <v>106.504413309982</v>
      </c>
      <c r="AH27" s="747">
        <f t="shared" si="0"/>
        <v>112.003204091162</v>
      </c>
      <c r="AI27" s="746"/>
      <c r="AJ27" s="746"/>
      <c r="AK27" s="746"/>
      <c r="AL27" s="746"/>
      <c r="AM27" s="743" t="str">
        <f t="shared" si="5"/>
        <v>Madeira</v>
      </c>
      <c r="AN27" s="748">
        <f t="shared" si="6"/>
        <v>106.504413309982</v>
      </c>
      <c r="AO27" s="748">
        <f t="shared" si="6"/>
        <v>112.003204091162</v>
      </c>
    </row>
    <row r="28" spans="1:41">
      <c r="A28" s="405"/>
      <c r="B28" s="469"/>
      <c r="C28" s="95" t="s">
        <v>131</v>
      </c>
      <c r="D28" s="413"/>
      <c r="E28" s="333">
        <v>1668</v>
      </c>
      <c r="F28" s="333">
        <v>1649</v>
      </c>
      <c r="G28" s="333">
        <v>1624</v>
      </c>
      <c r="H28" s="333">
        <v>1671</v>
      </c>
      <c r="I28" s="333">
        <v>1684</v>
      </c>
      <c r="J28" s="333">
        <v>1729</v>
      </c>
      <c r="K28" s="759">
        <v>247.931357018055</v>
      </c>
      <c r="L28" s="457"/>
      <c r="M28" s="506"/>
      <c r="N28" s="405"/>
      <c r="AD28" s="687"/>
      <c r="AE28" s="733"/>
      <c r="AG28" s="733"/>
    </row>
    <row r="29" spans="1:41" ht="3.75" customHeight="1">
      <c r="A29" s="405"/>
      <c r="B29" s="469"/>
      <c r="C29" s="95"/>
      <c r="D29" s="413"/>
      <c r="E29" s="333"/>
      <c r="F29" s="333"/>
      <c r="G29" s="333"/>
      <c r="H29" s="333"/>
      <c r="I29" s="333"/>
      <c r="J29" s="333"/>
      <c r="K29" s="334"/>
      <c r="L29" s="457"/>
      <c r="M29" s="506"/>
      <c r="N29" s="405"/>
      <c r="AD29" s="687"/>
      <c r="AE29" s="733"/>
      <c r="AG29" s="733"/>
    </row>
    <row r="30" spans="1:41" ht="15.75" customHeight="1">
      <c r="A30" s="405"/>
      <c r="B30" s="469"/>
      <c r="C30" s="735"/>
      <c r="D30" s="776" t="s">
        <v>382</v>
      </c>
      <c r="E30" s="735"/>
      <c r="F30" s="735"/>
      <c r="G30" s="1682" t="s">
        <v>598</v>
      </c>
      <c r="H30" s="1682"/>
      <c r="I30" s="1682"/>
      <c r="J30" s="1682"/>
      <c r="K30" s="737"/>
      <c r="L30" s="737"/>
      <c r="M30" s="738"/>
      <c r="N30" s="405"/>
      <c r="AD30" s="687"/>
      <c r="AE30" s="733"/>
      <c r="AG30" s="733"/>
    </row>
    <row r="31" spans="1:41">
      <c r="A31" s="405"/>
      <c r="B31" s="734"/>
      <c r="C31" s="735"/>
      <c r="D31" s="735"/>
      <c r="E31" s="735"/>
      <c r="F31" s="735"/>
      <c r="G31" s="735"/>
      <c r="H31" s="735"/>
      <c r="I31" s="736"/>
      <c r="J31" s="736"/>
      <c r="K31" s="737"/>
      <c r="L31" s="737"/>
      <c r="M31" s="738"/>
      <c r="N31" s="405"/>
    </row>
    <row r="32" spans="1:41" ht="12" customHeight="1">
      <c r="A32" s="405"/>
      <c r="B32" s="469"/>
      <c r="C32" s="735"/>
      <c r="D32" s="735"/>
      <c r="E32" s="735"/>
      <c r="F32" s="735"/>
      <c r="G32" s="735"/>
      <c r="H32" s="735"/>
      <c r="I32" s="736"/>
      <c r="J32" s="736"/>
      <c r="K32" s="737"/>
      <c r="L32" s="737"/>
      <c r="M32" s="738"/>
      <c r="N32" s="405"/>
    </row>
    <row r="33" spans="1:41" ht="12" customHeight="1">
      <c r="A33" s="405"/>
      <c r="B33" s="469"/>
      <c r="C33" s="735"/>
      <c r="D33" s="735"/>
      <c r="E33" s="735"/>
      <c r="F33" s="735"/>
      <c r="G33" s="735"/>
      <c r="H33" s="735"/>
      <c r="I33" s="736"/>
      <c r="J33" s="736"/>
      <c r="K33" s="737"/>
      <c r="L33" s="737"/>
      <c r="M33" s="738"/>
      <c r="N33" s="405"/>
    </row>
    <row r="34" spans="1:41" ht="12" customHeight="1">
      <c r="A34" s="405"/>
      <c r="B34" s="469"/>
      <c r="C34" s="735"/>
      <c r="D34" s="735"/>
      <c r="E34" s="735"/>
      <c r="F34" s="735"/>
      <c r="G34" s="735"/>
      <c r="H34" s="735"/>
      <c r="I34" s="736"/>
      <c r="J34" s="736"/>
      <c r="K34" s="737"/>
      <c r="L34" s="737"/>
      <c r="M34" s="738"/>
      <c r="N34" s="405"/>
    </row>
    <row r="35" spans="1:41" ht="12" customHeight="1">
      <c r="A35" s="405"/>
      <c r="B35" s="469"/>
      <c r="C35" s="735"/>
      <c r="D35" s="735"/>
      <c r="E35" s="735"/>
      <c r="F35" s="735"/>
      <c r="G35" s="735"/>
      <c r="H35" s="735"/>
      <c r="I35" s="736"/>
      <c r="J35" s="736"/>
      <c r="K35" s="737"/>
      <c r="L35" s="737"/>
      <c r="M35" s="738"/>
      <c r="N35" s="405"/>
    </row>
    <row r="36" spans="1:41" ht="27" customHeight="1">
      <c r="A36" s="405"/>
      <c r="B36" s="469"/>
      <c r="C36" s="735"/>
      <c r="D36" s="735"/>
      <c r="E36" s="735"/>
      <c r="F36" s="735"/>
      <c r="G36" s="735"/>
      <c r="H36" s="735"/>
      <c r="I36" s="736"/>
      <c r="J36" s="736"/>
      <c r="K36" s="737"/>
      <c r="L36" s="737"/>
      <c r="M36" s="738"/>
      <c r="N36" s="405"/>
      <c r="AK36" s="432"/>
      <c r="AL36" s="432"/>
      <c r="AM36" s="432"/>
      <c r="AN36" s="432"/>
      <c r="AO36" s="432"/>
    </row>
    <row r="37" spans="1:41" ht="12" customHeight="1">
      <c r="A37" s="405"/>
      <c r="B37" s="469"/>
      <c r="C37" s="735"/>
      <c r="D37" s="735"/>
      <c r="E37" s="735"/>
      <c r="F37" s="735"/>
      <c r="G37" s="735"/>
      <c r="H37" s="735"/>
      <c r="I37" s="736"/>
      <c r="J37" s="736"/>
      <c r="K37" s="737"/>
      <c r="L37" s="737"/>
      <c r="M37" s="738"/>
      <c r="N37" s="405"/>
      <c r="AK37" s="432"/>
      <c r="AL37" s="432"/>
      <c r="AM37" s="432"/>
      <c r="AN37" s="432"/>
      <c r="AO37" s="432"/>
    </row>
    <row r="38" spans="1:41" ht="12" customHeight="1">
      <c r="A38" s="405"/>
      <c r="B38" s="469"/>
      <c r="C38" s="735"/>
      <c r="D38" s="735"/>
      <c r="E38" s="735"/>
      <c r="F38" s="735"/>
      <c r="G38" s="735"/>
      <c r="H38" s="735"/>
      <c r="I38" s="736"/>
      <c r="J38" s="736"/>
      <c r="K38" s="737"/>
      <c r="L38" s="737"/>
      <c r="M38" s="738"/>
      <c r="N38" s="405"/>
      <c r="AK38" s="432"/>
      <c r="AL38" s="432"/>
      <c r="AM38" s="432"/>
      <c r="AN38" s="432"/>
      <c r="AO38" s="432"/>
    </row>
    <row r="39" spans="1:41" ht="12" customHeight="1">
      <c r="A39" s="405"/>
      <c r="B39" s="469"/>
      <c r="C39" s="739"/>
      <c r="D39" s="739"/>
      <c r="E39" s="739"/>
      <c r="F39" s="739"/>
      <c r="G39" s="739"/>
      <c r="H39" s="739"/>
      <c r="I39" s="739"/>
      <c r="J39" s="739"/>
      <c r="K39" s="740"/>
      <c r="L39" s="741"/>
      <c r="M39" s="742"/>
      <c r="N39" s="405"/>
      <c r="AK39" s="432"/>
      <c r="AL39" s="432"/>
      <c r="AM39" s="432"/>
      <c r="AN39" s="432"/>
      <c r="AO39" s="432"/>
    </row>
    <row r="40" spans="1:41" ht="3" customHeight="1" thickBot="1">
      <c r="A40" s="405"/>
      <c r="B40" s="469"/>
      <c r="C40" s="457"/>
      <c r="D40" s="457"/>
      <c r="E40" s="457"/>
      <c r="F40" s="457"/>
      <c r="G40" s="457"/>
      <c r="H40" s="457"/>
      <c r="I40" s="457"/>
      <c r="J40" s="457"/>
      <c r="K40" s="688"/>
      <c r="L40" s="472"/>
      <c r="M40" s="526"/>
      <c r="N40" s="405"/>
      <c r="AK40" s="432"/>
      <c r="AL40" s="432"/>
      <c r="AM40" s="432"/>
      <c r="AN40" s="432"/>
      <c r="AO40" s="432"/>
    </row>
    <row r="41" spans="1:41" ht="13.5" customHeight="1" thickBot="1">
      <c r="A41" s="405"/>
      <c r="B41" s="469"/>
      <c r="C41" s="1673" t="s">
        <v>308</v>
      </c>
      <c r="D41" s="1674"/>
      <c r="E41" s="1674"/>
      <c r="F41" s="1674"/>
      <c r="G41" s="1674"/>
      <c r="H41" s="1674"/>
      <c r="I41" s="1674"/>
      <c r="J41" s="1674"/>
      <c r="K41" s="1674"/>
      <c r="L41" s="1675"/>
      <c r="M41" s="526"/>
      <c r="N41" s="405"/>
      <c r="AK41" s="432"/>
      <c r="AL41" s="432"/>
      <c r="AM41" s="432"/>
      <c r="AN41" s="432"/>
      <c r="AO41" s="432"/>
    </row>
    <row r="42" spans="1:41" s="405" customFormat="1" ht="6.75" customHeight="1">
      <c r="B42" s="469"/>
      <c r="C42" s="1565" t="s">
        <v>133</v>
      </c>
      <c r="D42" s="1565"/>
      <c r="E42" s="689"/>
      <c r="F42" s="689"/>
      <c r="G42" s="689"/>
      <c r="H42" s="689"/>
      <c r="I42" s="689"/>
      <c r="J42" s="689"/>
      <c r="K42" s="690"/>
      <c r="L42" s="690"/>
      <c r="M42" s="526"/>
      <c r="O42" s="410"/>
      <c r="P42" s="410"/>
      <c r="Q42" s="410"/>
      <c r="R42" s="410"/>
      <c r="S42" s="410"/>
      <c r="T42" s="410"/>
      <c r="U42" s="410"/>
      <c r="V42" s="410"/>
      <c r="W42" s="410"/>
      <c r="X42" s="410"/>
      <c r="Y42" s="410"/>
      <c r="Z42" s="410"/>
      <c r="AA42" s="410"/>
      <c r="AB42" s="410"/>
      <c r="AC42" s="410"/>
      <c r="AD42" s="410"/>
      <c r="AE42" s="410"/>
      <c r="AF42" s="410"/>
      <c r="AG42" s="410"/>
      <c r="AH42" s="410"/>
      <c r="AI42" s="410"/>
      <c r="AJ42" s="410"/>
      <c r="AK42" s="432"/>
      <c r="AL42" s="432"/>
      <c r="AM42" s="432"/>
      <c r="AN42" s="432"/>
      <c r="AO42" s="432"/>
    </row>
    <row r="43" spans="1:41" ht="10.5" customHeight="1">
      <c r="A43" s="405"/>
      <c r="B43" s="469"/>
      <c r="C43" s="1565"/>
      <c r="D43" s="1565"/>
      <c r="E43" s="1678">
        <v>2017</v>
      </c>
      <c r="F43" s="1678"/>
      <c r="G43" s="1678"/>
      <c r="H43" s="1678"/>
      <c r="I43" s="1678"/>
      <c r="J43" s="1678"/>
      <c r="K43" s="1680" t="str">
        <f xml:space="preserve"> CONCATENATE("valor médio de ",J7,H6)</f>
        <v>valor médio de dez.</v>
      </c>
      <c r="L43" s="423"/>
      <c r="M43" s="415"/>
      <c r="N43" s="405"/>
      <c r="AK43" s="432"/>
      <c r="AL43" s="432"/>
      <c r="AM43" s="432"/>
      <c r="AN43" s="432"/>
      <c r="AO43" s="432"/>
    </row>
    <row r="44" spans="1:41" ht="15" customHeight="1">
      <c r="A44" s="405"/>
      <c r="B44" s="469"/>
      <c r="C44" s="420"/>
      <c r="D44" s="420"/>
      <c r="E44" s="754" t="str">
        <f t="shared" ref="E44:J44" si="7">+E7</f>
        <v>jul.</v>
      </c>
      <c r="F44" s="754" t="str">
        <f t="shared" si="7"/>
        <v>ago.</v>
      </c>
      <c r="G44" s="754" t="str">
        <f t="shared" si="7"/>
        <v>set.</v>
      </c>
      <c r="H44" s="754" t="str">
        <f t="shared" si="7"/>
        <v>out.</v>
      </c>
      <c r="I44" s="754" t="str">
        <f t="shared" si="7"/>
        <v>nov.</v>
      </c>
      <c r="J44" s="754" t="str">
        <f t="shared" si="7"/>
        <v>dez.</v>
      </c>
      <c r="K44" s="1681" t="e">
        <f xml:space="preserve"> CONCATENATE("valor médio de ",#REF!,#REF!)</f>
        <v>#REF!</v>
      </c>
      <c r="L44" s="423"/>
      <c r="M44" s="526"/>
      <c r="N44" s="405"/>
      <c r="AK44" s="432"/>
      <c r="AL44" s="432"/>
      <c r="AM44" s="432"/>
      <c r="AN44" s="432"/>
      <c r="AO44" s="432"/>
    </row>
    <row r="45" spans="1:41" s="428" customFormat="1" ht="13.5" customHeight="1">
      <c r="A45" s="425"/>
      <c r="B45" s="691"/>
      <c r="C45" s="679" t="s">
        <v>68</v>
      </c>
      <c r="D45" s="493"/>
      <c r="E45" s="381">
        <v>208455</v>
      </c>
      <c r="F45" s="381">
        <v>208490</v>
      </c>
      <c r="G45" s="381">
        <v>208364</v>
      </c>
      <c r="H45" s="381">
        <v>212546</v>
      </c>
      <c r="I45" s="381">
        <v>216318</v>
      </c>
      <c r="J45" s="381">
        <v>220458</v>
      </c>
      <c r="K45" s="777">
        <v>112.003204091162</v>
      </c>
      <c r="L45" s="336"/>
      <c r="M45" s="692"/>
      <c r="N45" s="425"/>
      <c r="O45" s="793"/>
      <c r="P45" s="792"/>
      <c r="Q45" s="793"/>
      <c r="R45" s="793"/>
      <c r="S45" s="410"/>
      <c r="T45" s="410"/>
      <c r="U45" s="410"/>
      <c r="V45" s="410"/>
      <c r="W45" s="410"/>
      <c r="X45" s="410"/>
      <c r="Y45" s="410"/>
      <c r="Z45" s="410"/>
      <c r="AA45" s="410"/>
      <c r="AB45" s="410"/>
      <c r="AC45" s="410"/>
      <c r="AD45" s="410"/>
      <c r="AE45" s="410"/>
      <c r="AF45" s="410"/>
      <c r="AG45" s="410"/>
      <c r="AH45" s="410"/>
      <c r="AI45" s="410"/>
      <c r="AJ45" s="410"/>
      <c r="AK45" s="432"/>
      <c r="AL45" s="432"/>
      <c r="AM45" s="432"/>
      <c r="AN45" s="755"/>
      <c r="AO45" s="755"/>
    </row>
    <row r="46" spans="1:41" ht="15" customHeight="1">
      <c r="A46" s="405"/>
      <c r="B46" s="469"/>
      <c r="C46" s="95" t="s">
        <v>62</v>
      </c>
      <c r="D46" s="413"/>
      <c r="E46" s="333">
        <v>10133</v>
      </c>
      <c r="F46" s="333">
        <v>10181</v>
      </c>
      <c r="G46" s="333">
        <v>10133</v>
      </c>
      <c r="H46" s="333">
        <v>10214</v>
      </c>
      <c r="I46" s="333">
        <v>10029</v>
      </c>
      <c r="J46" s="333">
        <v>10055</v>
      </c>
      <c r="K46" s="760">
        <v>120.78819229241201</v>
      </c>
      <c r="L46" s="336"/>
      <c r="M46" s="526"/>
      <c r="N46" s="405"/>
      <c r="AK46" s="432"/>
      <c r="AL46" s="432"/>
      <c r="AM46" s="432"/>
      <c r="AN46" s="432"/>
      <c r="AO46" s="432"/>
    </row>
    <row r="47" spans="1:41" ht="11.65" customHeight="1">
      <c r="A47" s="405"/>
      <c r="B47" s="469"/>
      <c r="C47" s="95" t="s">
        <v>55</v>
      </c>
      <c r="D47" s="413"/>
      <c r="E47" s="333">
        <v>4492</v>
      </c>
      <c r="F47" s="333">
        <v>4521</v>
      </c>
      <c r="G47" s="333">
        <v>4471</v>
      </c>
      <c r="H47" s="333">
        <v>4517</v>
      </c>
      <c r="I47" s="333">
        <v>4634</v>
      </c>
      <c r="J47" s="333">
        <v>4656</v>
      </c>
      <c r="K47" s="760">
        <v>112.115194556666</v>
      </c>
      <c r="L47" s="336"/>
      <c r="M47" s="526"/>
      <c r="N47" s="405"/>
      <c r="AK47" s="432"/>
      <c r="AL47" s="432"/>
      <c r="AM47" s="432"/>
      <c r="AN47" s="432"/>
      <c r="AO47" s="432"/>
    </row>
    <row r="48" spans="1:41" ht="11.65" customHeight="1">
      <c r="A48" s="405"/>
      <c r="B48" s="469"/>
      <c r="C48" s="95" t="s">
        <v>64</v>
      </c>
      <c r="D48" s="413"/>
      <c r="E48" s="333">
        <v>5822</v>
      </c>
      <c r="F48" s="333">
        <v>5824</v>
      </c>
      <c r="G48" s="333">
        <v>5759</v>
      </c>
      <c r="H48" s="333">
        <v>5991</v>
      </c>
      <c r="I48" s="333">
        <v>6117</v>
      </c>
      <c r="J48" s="333">
        <v>6353</v>
      </c>
      <c r="K48" s="760">
        <v>116.0192015625</v>
      </c>
      <c r="L48" s="336"/>
      <c r="M48" s="526"/>
      <c r="N48" s="405"/>
      <c r="AK48" s="432"/>
      <c r="AL48" s="432"/>
      <c r="AM48" s="432"/>
      <c r="AN48" s="432"/>
      <c r="AO48" s="432"/>
    </row>
    <row r="49" spans="1:41" ht="11.65" customHeight="1">
      <c r="A49" s="405"/>
      <c r="B49" s="469"/>
      <c r="C49" s="95" t="s">
        <v>66</v>
      </c>
      <c r="D49" s="413"/>
      <c r="E49" s="333">
        <v>2027</v>
      </c>
      <c r="F49" s="333">
        <v>2022</v>
      </c>
      <c r="G49" s="333">
        <v>2013</v>
      </c>
      <c r="H49" s="333">
        <v>2045</v>
      </c>
      <c r="I49" s="333">
        <v>2113</v>
      </c>
      <c r="J49" s="333">
        <v>2161</v>
      </c>
      <c r="K49" s="760">
        <v>118.315242896425</v>
      </c>
      <c r="L49" s="693"/>
      <c r="M49" s="405"/>
      <c r="N49" s="405"/>
      <c r="AK49" s="432"/>
      <c r="AL49" s="432"/>
      <c r="AM49" s="432"/>
      <c r="AN49" s="432"/>
      <c r="AO49" s="432"/>
    </row>
    <row r="50" spans="1:41" ht="11.65" customHeight="1">
      <c r="A50" s="405"/>
      <c r="B50" s="469"/>
      <c r="C50" s="95" t="s">
        <v>75</v>
      </c>
      <c r="D50" s="413"/>
      <c r="E50" s="333">
        <v>3386</v>
      </c>
      <c r="F50" s="333">
        <v>3498</v>
      </c>
      <c r="G50" s="333">
        <v>3419</v>
      </c>
      <c r="H50" s="333">
        <v>3424</v>
      </c>
      <c r="I50" s="333">
        <v>3591</v>
      </c>
      <c r="J50" s="333">
        <v>3688</v>
      </c>
      <c r="K50" s="760">
        <v>112.69624867162599</v>
      </c>
      <c r="L50" s="693"/>
      <c r="M50" s="405"/>
      <c r="N50" s="405"/>
      <c r="AK50" s="432"/>
      <c r="AL50" s="432"/>
      <c r="AM50" s="432"/>
      <c r="AN50" s="432"/>
      <c r="AO50" s="432"/>
    </row>
    <row r="51" spans="1:41" ht="11.65" customHeight="1">
      <c r="A51" s="405"/>
      <c r="B51" s="469"/>
      <c r="C51" s="95" t="s">
        <v>61</v>
      </c>
      <c r="D51" s="413"/>
      <c r="E51" s="333">
        <v>6258</v>
      </c>
      <c r="F51" s="333">
        <v>6233</v>
      </c>
      <c r="G51" s="333">
        <v>6278</v>
      </c>
      <c r="H51" s="333">
        <v>6385</v>
      </c>
      <c r="I51" s="333">
        <v>6445</v>
      </c>
      <c r="J51" s="333">
        <v>6496</v>
      </c>
      <c r="K51" s="760">
        <v>121.812978788341</v>
      </c>
      <c r="L51" s="693"/>
      <c r="M51" s="405"/>
      <c r="N51" s="405"/>
      <c r="AK51" s="432"/>
      <c r="AL51" s="432"/>
      <c r="AM51" s="432"/>
      <c r="AN51" s="432"/>
      <c r="AO51" s="432"/>
    </row>
    <row r="52" spans="1:41" ht="11.65" customHeight="1">
      <c r="A52" s="405"/>
      <c r="B52" s="469"/>
      <c r="C52" s="95" t="s">
        <v>56</v>
      </c>
      <c r="D52" s="413"/>
      <c r="E52" s="333">
        <v>3618</v>
      </c>
      <c r="F52" s="333">
        <v>3619</v>
      </c>
      <c r="G52" s="333">
        <v>3546</v>
      </c>
      <c r="H52" s="333">
        <v>3495</v>
      </c>
      <c r="I52" s="333">
        <v>3406</v>
      </c>
      <c r="J52" s="333">
        <v>3480</v>
      </c>
      <c r="K52" s="760">
        <v>106.729415254237</v>
      </c>
      <c r="L52" s="693"/>
      <c r="M52" s="405"/>
      <c r="N52" s="405"/>
    </row>
    <row r="53" spans="1:41" ht="11.65" customHeight="1">
      <c r="A53" s="405"/>
      <c r="B53" s="469"/>
      <c r="C53" s="95" t="s">
        <v>74</v>
      </c>
      <c r="D53" s="413"/>
      <c r="E53" s="333">
        <v>5558</v>
      </c>
      <c r="F53" s="333">
        <v>5258</v>
      </c>
      <c r="G53" s="333">
        <v>5238</v>
      </c>
      <c r="H53" s="333">
        <v>5392</v>
      </c>
      <c r="I53" s="333">
        <v>5559</v>
      </c>
      <c r="J53" s="333">
        <v>5711</v>
      </c>
      <c r="K53" s="760">
        <v>120.363433431696</v>
      </c>
      <c r="L53" s="693"/>
      <c r="M53" s="405"/>
      <c r="N53" s="405"/>
    </row>
    <row r="54" spans="1:41" ht="11.65" customHeight="1">
      <c r="A54" s="405"/>
      <c r="B54" s="469"/>
      <c r="C54" s="95" t="s">
        <v>76</v>
      </c>
      <c r="D54" s="413"/>
      <c r="E54" s="333">
        <v>2928</v>
      </c>
      <c r="F54" s="333">
        <v>2942</v>
      </c>
      <c r="G54" s="333">
        <v>2854</v>
      </c>
      <c r="H54" s="333">
        <v>2753</v>
      </c>
      <c r="I54" s="333">
        <v>2914</v>
      </c>
      <c r="J54" s="333">
        <v>3008</v>
      </c>
      <c r="K54" s="760">
        <v>109.15604248366</v>
      </c>
      <c r="L54" s="693"/>
      <c r="M54" s="405"/>
      <c r="N54" s="405"/>
    </row>
    <row r="55" spans="1:41" ht="11.65" customHeight="1">
      <c r="A55" s="405"/>
      <c r="B55" s="469"/>
      <c r="C55" s="95" t="s">
        <v>60</v>
      </c>
      <c r="D55" s="413"/>
      <c r="E55" s="333">
        <v>4041</v>
      </c>
      <c r="F55" s="333">
        <v>3972</v>
      </c>
      <c r="G55" s="333">
        <v>4038</v>
      </c>
      <c r="H55" s="333">
        <v>4006</v>
      </c>
      <c r="I55" s="333">
        <v>4093</v>
      </c>
      <c r="J55" s="333">
        <v>4248</v>
      </c>
      <c r="K55" s="760">
        <v>117.082350337759</v>
      </c>
      <c r="L55" s="693"/>
      <c r="M55" s="405"/>
      <c r="N55" s="405"/>
    </row>
    <row r="56" spans="1:41" ht="11.65" customHeight="1">
      <c r="A56" s="405"/>
      <c r="B56" s="469"/>
      <c r="C56" s="95" t="s">
        <v>59</v>
      </c>
      <c r="D56" s="413"/>
      <c r="E56" s="333">
        <v>35930</v>
      </c>
      <c r="F56" s="333">
        <v>36350</v>
      </c>
      <c r="G56" s="333">
        <v>36955</v>
      </c>
      <c r="H56" s="333">
        <v>37654</v>
      </c>
      <c r="I56" s="333">
        <v>38188</v>
      </c>
      <c r="J56" s="333">
        <v>38610</v>
      </c>
      <c r="K56" s="760">
        <v>114.725909394079</v>
      </c>
      <c r="L56" s="693"/>
      <c r="M56" s="405"/>
      <c r="N56" s="405"/>
    </row>
    <row r="57" spans="1:41" ht="11.65" customHeight="1">
      <c r="A57" s="405"/>
      <c r="B57" s="469"/>
      <c r="C57" s="95" t="s">
        <v>57</v>
      </c>
      <c r="D57" s="413"/>
      <c r="E57" s="333">
        <v>3176</v>
      </c>
      <c r="F57" s="333">
        <v>3265</v>
      </c>
      <c r="G57" s="333">
        <v>3175</v>
      </c>
      <c r="H57" s="333">
        <v>3210</v>
      </c>
      <c r="I57" s="333">
        <v>3293</v>
      </c>
      <c r="J57" s="333">
        <v>3356</v>
      </c>
      <c r="K57" s="760">
        <v>113.799283216783</v>
      </c>
      <c r="L57" s="693"/>
      <c r="M57" s="405"/>
      <c r="N57" s="405"/>
    </row>
    <row r="58" spans="1:41" ht="11.65" customHeight="1">
      <c r="A58" s="405"/>
      <c r="B58" s="469"/>
      <c r="C58" s="95" t="s">
        <v>63</v>
      </c>
      <c r="D58" s="413"/>
      <c r="E58" s="333">
        <v>60786</v>
      </c>
      <c r="F58" s="333">
        <v>60847</v>
      </c>
      <c r="G58" s="333">
        <v>60954</v>
      </c>
      <c r="H58" s="333">
        <v>62795</v>
      </c>
      <c r="I58" s="333">
        <v>63825</v>
      </c>
      <c r="J58" s="333">
        <v>65042</v>
      </c>
      <c r="K58" s="760">
        <v>113.275981848185</v>
      </c>
      <c r="L58" s="693"/>
      <c r="M58" s="405"/>
      <c r="N58" s="405"/>
    </row>
    <row r="59" spans="1:41" ht="11.65" customHeight="1">
      <c r="A59" s="405"/>
      <c r="B59" s="469"/>
      <c r="C59" s="95" t="s">
        <v>79</v>
      </c>
      <c r="D59" s="413"/>
      <c r="E59" s="333">
        <v>5443</v>
      </c>
      <c r="F59" s="333">
        <v>5491</v>
      </c>
      <c r="G59" s="333">
        <v>5424</v>
      </c>
      <c r="H59" s="333">
        <v>5399</v>
      </c>
      <c r="I59" s="333">
        <v>5498</v>
      </c>
      <c r="J59" s="333">
        <v>5668</v>
      </c>
      <c r="K59" s="760">
        <v>113.968433379598</v>
      </c>
      <c r="L59" s="693"/>
      <c r="M59" s="405"/>
      <c r="N59" s="405"/>
    </row>
    <row r="60" spans="1:41" ht="11.65" customHeight="1">
      <c r="A60" s="405"/>
      <c r="B60" s="469"/>
      <c r="C60" s="95" t="s">
        <v>58</v>
      </c>
      <c r="D60" s="413"/>
      <c r="E60" s="333">
        <v>18384</v>
      </c>
      <c r="F60" s="333">
        <v>18243</v>
      </c>
      <c r="G60" s="333">
        <v>18119</v>
      </c>
      <c r="H60" s="333">
        <v>18340</v>
      </c>
      <c r="I60" s="333">
        <v>18949</v>
      </c>
      <c r="J60" s="333">
        <v>19488</v>
      </c>
      <c r="K60" s="760">
        <v>118.79640060698</v>
      </c>
      <c r="L60" s="693"/>
      <c r="M60" s="405"/>
      <c r="N60" s="405"/>
    </row>
    <row r="61" spans="1:41" ht="11.65" customHeight="1">
      <c r="A61" s="405"/>
      <c r="B61" s="469"/>
      <c r="C61" s="95" t="s">
        <v>65</v>
      </c>
      <c r="D61" s="413"/>
      <c r="E61" s="333">
        <v>2229</v>
      </c>
      <c r="F61" s="333">
        <v>2209</v>
      </c>
      <c r="G61" s="333">
        <v>2214</v>
      </c>
      <c r="H61" s="333">
        <v>2212</v>
      </c>
      <c r="I61" s="333">
        <v>2245</v>
      </c>
      <c r="J61" s="333">
        <v>2262</v>
      </c>
      <c r="K61" s="760">
        <v>120.29690246045701</v>
      </c>
      <c r="L61" s="693"/>
      <c r="M61" s="405"/>
      <c r="N61" s="405"/>
    </row>
    <row r="62" spans="1:41" ht="11.65" customHeight="1">
      <c r="A62" s="405"/>
      <c r="B62" s="469"/>
      <c r="C62" s="95" t="s">
        <v>67</v>
      </c>
      <c r="D62" s="413"/>
      <c r="E62" s="333">
        <v>5418</v>
      </c>
      <c r="F62" s="333">
        <v>5318</v>
      </c>
      <c r="G62" s="333">
        <v>5312</v>
      </c>
      <c r="H62" s="333">
        <v>5470</v>
      </c>
      <c r="I62" s="333">
        <v>5556</v>
      </c>
      <c r="J62" s="333">
        <v>5597</v>
      </c>
      <c r="K62" s="760">
        <v>119.059077876106</v>
      </c>
      <c r="L62" s="693"/>
      <c r="M62" s="405"/>
      <c r="N62" s="405"/>
      <c r="P62" s="463"/>
    </row>
    <row r="63" spans="1:41" ht="11.65" customHeight="1">
      <c r="A63" s="405"/>
      <c r="B63" s="469"/>
      <c r="C63" s="95" t="s">
        <v>77</v>
      </c>
      <c r="D63" s="413"/>
      <c r="E63" s="333">
        <v>7226</v>
      </c>
      <c r="F63" s="333">
        <v>7140</v>
      </c>
      <c r="G63" s="333">
        <v>7148</v>
      </c>
      <c r="H63" s="333">
        <v>7415</v>
      </c>
      <c r="I63" s="333">
        <v>7508</v>
      </c>
      <c r="J63" s="333">
        <v>7712</v>
      </c>
      <c r="K63" s="760">
        <v>114.151509385113</v>
      </c>
      <c r="L63" s="693"/>
      <c r="M63" s="405"/>
      <c r="N63" s="405"/>
    </row>
    <row r="64" spans="1:41" ht="11.25" customHeight="1">
      <c r="A64" s="405"/>
      <c r="B64" s="469"/>
      <c r="C64" s="95" t="s">
        <v>130</v>
      </c>
      <c r="D64" s="413"/>
      <c r="E64" s="333">
        <v>17718</v>
      </c>
      <c r="F64" s="333">
        <v>17720</v>
      </c>
      <c r="G64" s="333">
        <v>17519</v>
      </c>
      <c r="H64" s="333">
        <v>17979</v>
      </c>
      <c r="I64" s="333">
        <v>18475</v>
      </c>
      <c r="J64" s="333">
        <v>18890</v>
      </c>
      <c r="K64" s="760">
        <v>82.593364485981297</v>
      </c>
      <c r="L64" s="693"/>
      <c r="M64" s="405"/>
      <c r="N64" s="405"/>
    </row>
    <row r="65" spans="1:15" ht="11.65" customHeight="1">
      <c r="A65" s="405"/>
      <c r="B65" s="469"/>
      <c r="C65" s="95" t="s">
        <v>131</v>
      </c>
      <c r="D65" s="413"/>
      <c r="E65" s="333">
        <v>3882</v>
      </c>
      <c r="F65" s="333">
        <v>3837</v>
      </c>
      <c r="G65" s="333">
        <v>3797</v>
      </c>
      <c r="H65" s="333">
        <v>3853</v>
      </c>
      <c r="I65" s="333">
        <v>3880</v>
      </c>
      <c r="J65" s="333">
        <v>3977</v>
      </c>
      <c r="K65" s="760">
        <v>106.504413309982</v>
      </c>
      <c r="L65" s="693"/>
      <c r="M65" s="405"/>
      <c r="N65" s="405"/>
    </row>
    <row r="66" spans="1:15" s="696" customFormat="1" ht="7.5" customHeight="1">
      <c r="A66" s="694"/>
      <c r="B66" s="695"/>
      <c r="C66" s="1683" t="str">
        <f>CONCATENATE("notas: dados sujeitos a atualizações"".")</f>
        <v>notas: dados sujeitos a atualizações".</v>
      </c>
      <c r="D66" s="1683"/>
      <c r="E66" s="1683"/>
      <c r="F66" s="1683"/>
      <c r="G66" s="1683"/>
      <c r="H66" s="1683"/>
      <c r="I66" s="1683"/>
      <c r="J66" s="1683"/>
      <c r="K66" s="1683"/>
      <c r="L66" s="1683"/>
      <c r="M66" s="1125"/>
      <c r="N66" s="1125"/>
      <c r="O66" s="410"/>
    </row>
    <row r="67" spans="1:15" ht="9" customHeight="1">
      <c r="A67" s="405"/>
      <c r="B67" s="698"/>
      <c r="C67" s="699" t="s">
        <v>241</v>
      </c>
      <c r="D67" s="413"/>
      <c r="E67" s="697"/>
      <c r="F67" s="697"/>
      <c r="G67" s="697"/>
      <c r="H67" s="697"/>
      <c r="I67" s="700"/>
      <c r="J67" s="582"/>
      <c r="K67" s="582"/>
      <c r="L67" s="582"/>
      <c r="M67" s="526"/>
      <c r="N67" s="405"/>
    </row>
    <row r="68" spans="1:15" ht="13.5" customHeight="1">
      <c r="A68" s="405"/>
      <c r="B68" s="695"/>
      <c r="C68" s="474" t="s">
        <v>427</v>
      </c>
      <c r="D68" s="413"/>
      <c r="E68" s="697"/>
      <c r="F68" s="697"/>
      <c r="G68" s="697"/>
      <c r="H68" s="697"/>
      <c r="I68" s="448" t="s">
        <v>134</v>
      </c>
      <c r="J68" s="582"/>
      <c r="K68" s="582"/>
      <c r="L68" s="582"/>
      <c r="M68" s="526"/>
      <c r="N68" s="405"/>
    </row>
    <row r="69" spans="1:15" ht="13.5" customHeight="1">
      <c r="A69" s="405"/>
      <c r="B69" s="701">
        <v>18</v>
      </c>
      <c r="C69" s="1679">
        <v>43101</v>
      </c>
      <c r="D69" s="1679"/>
      <c r="E69" s="1679"/>
      <c r="F69" s="1679"/>
      <c r="G69" s="415"/>
      <c r="H69" s="415"/>
      <c r="I69" s="415"/>
      <c r="J69" s="415"/>
      <c r="K69" s="415"/>
      <c r="L69" s="415"/>
      <c r="M69" s="415"/>
      <c r="N69" s="415"/>
    </row>
  </sheetData>
  <mergeCells count="13">
    <mergeCell ref="C69:F69"/>
    <mergeCell ref="C41:L41"/>
    <mergeCell ref="C42:D43"/>
    <mergeCell ref="K43:K44"/>
    <mergeCell ref="G30:J30"/>
    <mergeCell ref="E43:J43"/>
    <mergeCell ref="C66:L66"/>
    <mergeCell ref="L1:M1"/>
    <mergeCell ref="B2:D2"/>
    <mergeCell ref="C4:L4"/>
    <mergeCell ref="C5:D6"/>
    <mergeCell ref="K6:K7"/>
    <mergeCell ref="E6:J6"/>
  </mergeCells>
  <conditionalFormatting sqref="E7:G7">
    <cfRule type="cellIs" dxfId="10" priority="6" operator="equal">
      <formula>"jan."</formula>
    </cfRule>
  </conditionalFormatting>
  <conditionalFormatting sqref="H7:J7">
    <cfRule type="cellIs" dxfId="9" priority="3" operator="equal">
      <formula>"jan."</formula>
    </cfRule>
  </conditionalFormatting>
  <conditionalFormatting sqref="E44:G44">
    <cfRule type="cellIs" dxfId="8" priority="2" operator="equal">
      <formula>"jan."</formula>
    </cfRule>
  </conditionalFormatting>
  <conditionalFormatting sqref="H44:J44">
    <cfRule type="cellIs" dxfId="7"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V75"/>
  <sheetViews>
    <sheetView zoomScaleNormal="100" workbookViewId="0"/>
  </sheetViews>
  <sheetFormatPr defaultRowHeight="12.75"/>
  <cols>
    <col min="1" max="1" width="1" style="410" customWidth="1"/>
    <col min="2" max="2" width="2.5703125" style="410" customWidth="1"/>
    <col min="3" max="3" width="1.140625" style="410" customWidth="1"/>
    <col min="4" max="4" width="25.85546875" style="410" customWidth="1"/>
    <col min="5" max="10" width="7.5703125" style="421" customWidth="1"/>
    <col min="11" max="11" width="7.5703125" style="450" customWidth="1"/>
    <col min="12" max="12" width="7.5703125" style="421" customWidth="1"/>
    <col min="13" max="13" width="7.7109375" style="450" customWidth="1"/>
    <col min="14" max="14" width="2.5703125" style="410" customWidth="1"/>
    <col min="15" max="15" width="1" style="410" customWidth="1"/>
    <col min="16" max="16384" width="9.140625" style="410"/>
  </cols>
  <sheetData>
    <row r="1" spans="1:15" ht="13.5" customHeight="1">
      <c r="A1" s="405"/>
      <c r="B1" s="1685" t="s">
        <v>332</v>
      </c>
      <c r="C1" s="1685"/>
      <c r="D1" s="1685"/>
      <c r="E1" s="407"/>
      <c r="F1" s="407"/>
      <c r="G1" s="407"/>
      <c r="H1" s="407"/>
      <c r="I1" s="407"/>
      <c r="J1" s="408"/>
      <c r="K1" s="703"/>
      <c r="L1" s="703"/>
      <c r="M1" s="703"/>
      <c r="N1" s="409"/>
      <c r="O1" s="405"/>
    </row>
    <row r="2" spans="1:15" ht="6" customHeight="1">
      <c r="A2" s="405"/>
      <c r="B2" s="1686"/>
      <c r="C2" s="1686"/>
      <c r="D2" s="1686"/>
      <c r="E2" s="411"/>
      <c r="F2" s="412"/>
      <c r="G2" s="412"/>
      <c r="H2" s="412"/>
      <c r="I2" s="412"/>
      <c r="J2" s="412"/>
      <c r="K2" s="413"/>
      <c r="L2" s="412"/>
      <c r="M2" s="413"/>
      <c r="N2" s="414"/>
      <c r="O2" s="405"/>
    </row>
    <row r="3" spans="1:15" ht="13.5" customHeight="1" thickBot="1">
      <c r="A3" s="405"/>
      <c r="B3" s="415"/>
      <c r="C3" s="415"/>
      <c r="D3" s="415"/>
      <c r="E3" s="412"/>
      <c r="F3" s="412"/>
      <c r="G3" s="412"/>
      <c r="H3" s="412"/>
      <c r="I3" s="412" t="s">
        <v>34</v>
      </c>
      <c r="J3" s="412"/>
      <c r="K3" s="577"/>
      <c r="L3" s="412"/>
      <c r="M3" s="1083" t="s">
        <v>73</v>
      </c>
      <c r="N3" s="416"/>
      <c r="O3" s="405"/>
    </row>
    <row r="4" spans="1:15" s="419" customFormat="1" ht="13.5" customHeight="1" thickBot="1">
      <c r="A4" s="417"/>
      <c r="B4" s="418"/>
      <c r="C4" s="1687" t="s">
        <v>0</v>
      </c>
      <c r="D4" s="1688"/>
      <c r="E4" s="1688"/>
      <c r="F4" s="1688"/>
      <c r="G4" s="1688"/>
      <c r="H4" s="1688"/>
      <c r="I4" s="1688"/>
      <c r="J4" s="1688"/>
      <c r="K4" s="1688"/>
      <c r="L4" s="1688"/>
      <c r="M4" s="1689"/>
      <c r="N4" s="416"/>
      <c r="O4" s="405"/>
    </row>
    <row r="5" spans="1:15" ht="4.5" customHeight="1">
      <c r="A5" s="405"/>
      <c r="B5" s="415"/>
      <c r="C5" s="1565" t="s">
        <v>78</v>
      </c>
      <c r="D5" s="1565"/>
      <c r="F5" s="863"/>
      <c r="G5" s="863"/>
      <c r="H5" s="863"/>
      <c r="I5" s="422"/>
      <c r="J5" s="422"/>
      <c r="K5" s="422"/>
      <c r="L5" s="422"/>
      <c r="M5" s="422"/>
      <c r="N5" s="416"/>
      <c r="O5" s="405"/>
    </row>
    <row r="6" spans="1:15" ht="12" customHeight="1">
      <c r="A6" s="405"/>
      <c r="B6" s="415"/>
      <c r="C6" s="1565"/>
      <c r="D6" s="1565"/>
      <c r="E6" s="1568">
        <v>2017</v>
      </c>
      <c r="F6" s="1568"/>
      <c r="G6" s="1568"/>
      <c r="H6" s="1568"/>
      <c r="I6" s="1568"/>
      <c r="J6" s="1568"/>
      <c r="K6" s="1568"/>
      <c r="L6" s="1568"/>
      <c r="M6" s="1568"/>
      <c r="N6" s="416"/>
      <c r="O6" s="405"/>
    </row>
    <row r="7" spans="1:15" s="419" customFormat="1" ht="12.75" customHeight="1">
      <c r="A7" s="417"/>
      <c r="B7" s="418"/>
      <c r="C7" s="424"/>
      <c r="D7" s="424"/>
      <c r="E7" s="848" t="s">
        <v>102</v>
      </c>
      <c r="F7" s="848" t="s">
        <v>101</v>
      </c>
      <c r="G7" s="761" t="s">
        <v>100</v>
      </c>
      <c r="H7" s="849" t="s">
        <v>99</v>
      </c>
      <c r="I7" s="848" t="s">
        <v>98</v>
      </c>
      <c r="J7" s="849" t="s">
        <v>97</v>
      </c>
      <c r="K7" s="849" t="s">
        <v>96</v>
      </c>
      <c r="L7" s="849" t="s">
        <v>95</v>
      </c>
      <c r="M7" s="849" t="s">
        <v>94</v>
      </c>
      <c r="N7" s="416"/>
      <c r="O7" s="405"/>
    </row>
    <row r="8" spans="1:15" s="428" customFormat="1" ht="12.75" customHeight="1">
      <c r="A8" s="425"/>
      <c r="B8" s="426"/>
      <c r="C8" s="1690" t="s">
        <v>484</v>
      </c>
      <c r="D8" s="1690"/>
      <c r="E8" s="427"/>
      <c r="F8" s="427"/>
      <c r="G8" s="427"/>
      <c r="H8" s="427"/>
      <c r="I8" s="427"/>
      <c r="J8" s="427"/>
      <c r="K8" s="427"/>
      <c r="L8" s="427"/>
      <c r="M8" s="427"/>
      <c r="N8" s="416"/>
      <c r="O8" s="405"/>
    </row>
    <row r="9" spans="1:15" ht="11.25" customHeight="1">
      <c r="A9" s="405"/>
      <c r="B9" s="1075"/>
      <c r="C9" s="1070" t="s">
        <v>135</v>
      </c>
      <c r="D9" s="1076"/>
      <c r="E9" s="1077">
        <v>236304</v>
      </c>
      <c r="F9" s="1077">
        <v>235227</v>
      </c>
      <c r="G9" s="1077">
        <v>234456</v>
      </c>
      <c r="H9" s="1077">
        <v>233731</v>
      </c>
      <c r="I9" s="1077">
        <v>233018</v>
      </c>
      <c r="J9" s="1077">
        <v>232252</v>
      </c>
      <c r="K9" s="1077">
        <v>231618</v>
      </c>
      <c r="L9" s="1077">
        <v>231164</v>
      </c>
      <c r="M9" s="1077">
        <v>230324</v>
      </c>
      <c r="N9" s="416"/>
      <c r="O9" s="405"/>
    </row>
    <row r="10" spans="1:15" ht="11.25" customHeight="1">
      <c r="A10" s="405"/>
      <c r="B10" s="1075"/>
      <c r="C10" s="1070"/>
      <c r="D10" s="1078" t="s">
        <v>72</v>
      </c>
      <c r="E10" s="1079">
        <v>124700</v>
      </c>
      <c r="F10" s="1079">
        <v>124205</v>
      </c>
      <c r="G10" s="1079">
        <v>123862</v>
      </c>
      <c r="H10" s="1079">
        <v>123586</v>
      </c>
      <c r="I10" s="1079">
        <v>123288</v>
      </c>
      <c r="J10" s="1079">
        <v>122964</v>
      </c>
      <c r="K10" s="1079">
        <v>122703</v>
      </c>
      <c r="L10" s="1079">
        <v>122539</v>
      </c>
      <c r="M10" s="1079">
        <v>122166</v>
      </c>
      <c r="N10" s="416"/>
      <c r="O10" s="405"/>
    </row>
    <row r="11" spans="1:15" ht="11.25" customHeight="1">
      <c r="A11" s="405"/>
      <c r="B11" s="1075"/>
      <c r="C11" s="1070"/>
      <c r="D11" s="1078" t="s">
        <v>71</v>
      </c>
      <c r="E11" s="1079">
        <v>111604</v>
      </c>
      <c r="F11" s="1079">
        <v>111022</v>
      </c>
      <c r="G11" s="1079">
        <v>110594</v>
      </c>
      <c r="H11" s="1079">
        <v>110145</v>
      </c>
      <c r="I11" s="1079">
        <v>109730</v>
      </c>
      <c r="J11" s="1079">
        <v>109288</v>
      </c>
      <c r="K11" s="1079">
        <v>108915</v>
      </c>
      <c r="L11" s="1079">
        <v>108625</v>
      </c>
      <c r="M11" s="1079">
        <v>108158</v>
      </c>
      <c r="N11" s="416"/>
      <c r="O11" s="405"/>
    </row>
    <row r="12" spans="1:15" ht="11.25" customHeight="1">
      <c r="A12" s="405"/>
      <c r="B12" s="1075"/>
      <c r="C12" s="1070" t="s">
        <v>136</v>
      </c>
      <c r="D12" s="1076"/>
      <c r="E12" s="1077">
        <v>2031827</v>
      </c>
      <c r="F12" s="1077">
        <v>2032424</v>
      </c>
      <c r="G12" s="1077">
        <v>2033205</v>
      </c>
      <c r="H12" s="1077">
        <v>2034017</v>
      </c>
      <c r="I12" s="1077">
        <v>2035123</v>
      </c>
      <c r="J12" s="1077">
        <v>2035585</v>
      </c>
      <c r="K12" s="1077">
        <v>2036055</v>
      </c>
      <c r="L12" s="1077">
        <v>2037514</v>
      </c>
      <c r="M12" s="1077">
        <v>2038573</v>
      </c>
      <c r="N12" s="416"/>
      <c r="O12" s="405"/>
    </row>
    <row r="13" spans="1:15" ht="11.25" customHeight="1">
      <c r="A13" s="405"/>
      <c r="B13" s="1075"/>
      <c r="C13" s="1070"/>
      <c r="D13" s="1078" t="s">
        <v>72</v>
      </c>
      <c r="E13" s="1079">
        <v>956663</v>
      </c>
      <c r="F13" s="1079">
        <v>956852</v>
      </c>
      <c r="G13" s="1079">
        <v>957189</v>
      </c>
      <c r="H13" s="1079">
        <v>957390</v>
      </c>
      <c r="I13" s="1079">
        <v>957833</v>
      </c>
      <c r="J13" s="1079">
        <v>957904</v>
      </c>
      <c r="K13" s="1079">
        <v>957972</v>
      </c>
      <c r="L13" s="1079">
        <v>958342</v>
      </c>
      <c r="M13" s="1079">
        <v>958442</v>
      </c>
      <c r="N13" s="416"/>
      <c r="O13" s="405"/>
    </row>
    <row r="14" spans="1:15" ht="11.25" customHeight="1">
      <c r="A14" s="405"/>
      <c r="B14" s="1075"/>
      <c r="C14" s="1070"/>
      <c r="D14" s="1078" t="s">
        <v>71</v>
      </c>
      <c r="E14" s="1079">
        <v>1075164</v>
      </c>
      <c r="F14" s="1079">
        <v>1075572</v>
      </c>
      <c r="G14" s="1079">
        <v>1076016</v>
      </c>
      <c r="H14" s="1079">
        <v>1076627</v>
      </c>
      <c r="I14" s="1079">
        <v>1077290</v>
      </c>
      <c r="J14" s="1079">
        <v>1077681</v>
      </c>
      <c r="K14" s="1079">
        <v>1078083</v>
      </c>
      <c r="L14" s="1079">
        <v>1079172</v>
      </c>
      <c r="M14" s="1079">
        <v>1080131</v>
      </c>
      <c r="N14" s="416"/>
      <c r="O14" s="405"/>
    </row>
    <row r="15" spans="1:15" ht="11.25" customHeight="1">
      <c r="A15" s="405"/>
      <c r="B15" s="1075"/>
      <c r="C15" s="1070" t="s">
        <v>137</v>
      </c>
      <c r="D15" s="1076"/>
      <c r="E15" s="1077">
        <v>715587</v>
      </c>
      <c r="F15" s="1077">
        <v>716178</v>
      </c>
      <c r="G15" s="1077">
        <v>717512</v>
      </c>
      <c r="H15" s="1077">
        <v>718739</v>
      </c>
      <c r="I15" s="1077">
        <v>718225</v>
      </c>
      <c r="J15" s="1077">
        <v>712459</v>
      </c>
      <c r="K15" s="1077">
        <v>712788</v>
      </c>
      <c r="L15" s="1077">
        <v>714211</v>
      </c>
      <c r="M15" s="1077">
        <v>715121</v>
      </c>
      <c r="N15" s="416"/>
      <c r="O15" s="405"/>
    </row>
    <row r="16" spans="1:15" ht="11.25" customHeight="1">
      <c r="A16" s="405"/>
      <c r="B16" s="1075"/>
      <c r="C16" s="1070"/>
      <c r="D16" s="1078" t="s">
        <v>72</v>
      </c>
      <c r="E16" s="1079">
        <v>132050</v>
      </c>
      <c r="F16" s="1079">
        <v>132336</v>
      </c>
      <c r="G16" s="1079">
        <v>132788</v>
      </c>
      <c r="H16" s="1079">
        <v>133123</v>
      </c>
      <c r="I16" s="1079">
        <v>133279</v>
      </c>
      <c r="J16" s="1079">
        <v>130656</v>
      </c>
      <c r="K16" s="1079">
        <v>130887</v>
      </c>
      <c r="L16" s="1079">
        <v>131463</v>
      </c>
      <c r="M16" s="1079">
        <v>131825</v>
      </c>
      <c r="N16" s="416"/>
      <c r="O16" s="405"/>
    </row>
    <row r="17" spans="1:22" ht="11.25" customHeight="1">
      <c r="A17" s="405"/>
      <c r="B17" s="1075"/>
      <c r="C17" s="1070"/>
      <c r="D17" s="1078" t="s">
        <v>71</v>
      </c>
      <c r="E17" s="1079">
        <v>583537</v>
      </c>
      <c r="F17" s="1079">
        <v>583842</v>
      </c>
      <c r="G17" s="1079">
        <v>584724</v>
      </c>
      <c r="H17" s="1079">
        <v>585616</v>
      </c>
      <c r="I17" s="1079">
        <v>584946</v>
      </c>
      <c r="J17" s="1079">
        <v>581803</v>
      </c>
      <c r="K17" s="1079">
        <v>581901</v>
      </c>
      <c r="L17" s="1079">
        <v>582748</v>
      </c>
      <c r="M17" s="1079">
        <v>583296</v>
      </c>
      <c r="N17" s="416"/>
      <c r="O17" s="405"/>
    </row>
    <row r="18" spans="1:22" ht="8.25" customHeight="1">
      <c r="A18" s="405"/>
      <c r="B18" s="1075"/>
      <c r="C18" s="1691" t="s">
        <v>599</v>
      </c>
      <c r="D18" s="1691"/>
      <c r="E18" s="1691"/>
      <c r="F18" s="1691"/>
      <c r="G18" s="1691"/>
      <c r="H18" s="1691"/>
      <c r="I18" s="1691"/>
      <c r="J18" s="1691"/>
      <c r="K18" s="1691"/>
      <c r="L18" s="1691"/>
      <c r="M18" s="1691"/>
      <c r="N18" s="416"/>
      <c r="O18" s="88"/>
    </row>
    <row r="19" spans="1:22" ht="3.75" customHeight="1" thickBot="1">
      <c r="A19" s="405"/>
      <c r="B19" s="415"/>
      <c r="C19" s="704"/>
      <c r="D19" s="704"/>
      <c r="E19" s="704"/>
      <c r="F19" s="704"/>
      <c r="G19" s="704"/>
      <c r="H19" s="704"/>
      <c r="I19" s="704"/>
      <c r="J19" s="704"/>
      <c r="K19" s="704"/>
      <c r="L19" s="704"/>
      <c r="M19" s="704"/>
      <c r="N19" s="416"/>
      <c r="O19" s="88"/>
    </row>
    <row r="20" spans="1:22" ht="15" customHeight="1" thickBot="1">
      <c r="A20" s="405"/>
      <c r="B20" s="415"/>
      <c r="C20" s="1692" t="s">
        <v>476</v>
      </c>
      <c r="D20" s="1693"/>
      <c r="E20" s="1693"/>
      <c r="F20" s="1693"/>
      <c r="G20" s="1693"/>
      <c r="H20" s="1693"/>
      <c r="I20" s="1693"/>
      <c r="J20" s="1693"/>
      <c r="K20" s="1693"/>
      <c r="L20" s="1693"/>
      <c r="M20" s="1694"/>
      <c r="N20" s="416"/>
      <c r="O20" s="405"/>
    </row>
    <row r="21" spans="1:22" ht="9" customHeight="1">
      <c r="A21" s="405"/>
      <c r="B21" s="415"/>
      <c r="C21" s="89" t="s">
        <v>78</v>
      </c>
      <c r="D21" s="413"/>
      <c r="E21" s="429"/>
      <c r="F21" s="429"/>
      <c r="G21" s="429"/>
      <c r="H21" s="429"/>
      <c r="I21" s="429"/>
      <c r="J21" s="429"/>
      <c r="K21" s="429"/>
      <c r="L21" s="429"/>
      <c r="M21" s="429"/>
      <c r="N21" s="416"/>
      <c r="O21" s="405"/>
    </row>
    <row r="22" spans="1:22" ht="12.75" customHeight="1">
      <c r="A22" s="405"/>
      <c r="B22" s="415"/>
      <c r="C22" s="1690" t="s">
        <v>138</v>
      </c>
      <c r="D22" s="1690"/>
      <c r="E22" s="410"/>
      <c r="F22" s="427"/>
      <c r="G22" s="427"/>
      <c r="H22" s="427"/>
      <c r="I22" s="427"/>
      <c r="J22" s="427"/>
      <c r="K22" s="427"/>
      <c r="L22" s="427"/>
      <c r="M22" s="427"/>
      <c r="N22" s="416"/>
      <c r="O22" s="405"/>
    </row>
    <row r="23" spans="1:22" s="419" customFormat="1" ht="11.25" customHeight="1">
      <c r="A23" s="417"/>
      <c r="B23" s="1080"/>
      <c r="C23" s="1064" t="s">
        <v>139</v>
      </c>
      <c r="D23" s="1081"/>
      <c r="E23" s="1067">
        <v>1128234</v>
      </c>
      <c r="F23" s="1067">
        <v>1131441</v>
      </c>
      <c r="G23" s="1067">
        <v>1135859</v>
      </c>
      <c r="H23" s="1067">
        <v>1140111</v>
      </c>
      <c r="I23" s="1067">
        <v>1140467</v>
      </c>
      <c r="J23" s="1067">
        <v>1104531</v>
      </c>
      <c r="K23" s="1067">
        <v>1107164</v>
      </c>
      <c r="L23" s="1067">
        <v>1106822</v>
      </c>
      <c r="M23" s="1067">
        <v>1094107</v>
      </c>
      <c r="N23" s="416"/>
      <c r="O23" s="417"/>
    </row>
    <row r="24" spans="1:22" ht="11.25" customHeight="1">
      <c r="A24" s="405"/>
      <c r="B24" s="1075"/>
      <c r="C24" s="1695" t="s">
        <v>347</v>
      </c>
      <c r="D24" s="1695"/>
      <c r="E24" s="1067">
        <v>86868</v>
      </c>
      <c r="F24" s="1067">
        <v>87430</v>
      </c>
      <c r="G24" s="1067">
        <v>88021</v>
      </c>
      <c r="H24" s="1067">
        <v>88457</v>
      </c>
      <c r="I24" s="1067">
        <v>88751</v>
      </c>
      <c r="J24" s="1067">
        <v>88829</v>
      </c>
      <c r="K24" s="1067">
        <v>89088</v>
      </c>
      <c r="L24" s="1067">
        <v>89086</v>
      </c>
      <c r="M24" s="1067">
        <v>88449</v>
      </c>
      <c r="N24" s="430"/>
      <c r="O24" s="405"/>
    </row>
    <row r="25" spans="1:22" ht="11.25" customHeight="1">
      <c r="A25" s="405"/>
      <c r="B25" s="1075"/>
      <c r="C25" s="1684" t="s">
        <v>140</v>
      </c>
      <c r="D25" s="1684"/>
      <c r="E25" s="1067">
        <v>5228</v>
      </c>
      <c r="F25" s="1067">
        <v>6502</v>
      </c>
      <c r="G25" s="1067">
        <v>7428</v>
      </c>
      <c r="H25" s="1067">
        <v>8160</v>
      </c>
      <c r="I25" s="1067">
        <v>5001</v>
      </c>
      <c r="J25" s="1067">
        <v>1931</v>
      </c>
      <c r="K25" s="1067">
        <v>623</v>
      </c>
      <c r="L25" s="1067">
        <v>1040</v>
      </c>
      <c r="M25" s="1067">
        <v>1707</v>
      </c>
      <c r="N25" s="416"/>
      <c r="O25" s="432"/>
    </row>
    <row r="26" spans="1:22" ht="11.25" customHeight="1">
      <c r="A26" s="405"/>
      <c r="B26" s="1075"/>
      <c r="C26" s="1695" t="s">
        <v>141</v>
      </c>
      <c r="D26" s="1695"/>
      <c r="E26" s="1328">
        <v>13316</v>
      </c>
      <c r="F26" s="1328">
        <v>13308</v>
      </c>
      <c r="G26" s="1328">
        <v>13312</v>
      </c>
      <c r="H26" s="1328">
        <v>13297</v>
      </c>
      <c r="I26" s="1328">
        <v>13316</v>
      </c>
      <c r="J26" s="1328">
        <v>13336</v>
      </c>
      <c r="K26" s="1828" t="s">
        <v>603</v>
      </c>
      <c r="L26" s="1828" t="s">
        <v>603</v>
      </c>
      <c r="M26" s="1828" t="s">
        <v>603</v>
      </c>
      <c r="N26" s="416"/>
      <c r="O26" s="405"/>
    </row>
    <row r="27" spans="1:22" ht="11.25" customHeight="1">
      <c r="A27" s="405"/>
      <c r="B27" s="1075"/>
      <c r="C27" s="1695" t="s">
        <v>348</v>
      </c>
      <c r="D27" s="1695"/>
      <c r="E27" s="1067">
        <v>12555</v>
      </c>
      <c r="F27" s="1067">
        <v>12550</v>
      </c>
      <c r="G27" s="1067">
        <v>12550</v>
      </c>
      <c r="H27" s="1067">
        <v>12534</v>
      </c>
      <c r="I27" s="1067">
        <v>12526</v>
      </c>
      <c r="J27" s="1067">
        <v>12495</v>
      </c>
      <c r="K27" s="1067">
        <v>12424</v>
      </c>
      <c r="L27" s="1067">
        <v>12359</v>
      </c>
      <c r="M27" s="1067">
        <v>12210</v>
      </c>
      <c r="N27" s="416"/>
      <c r="O27" s="405"/>
    </row>
    <row r="28" spans="1:22" s="436" customFormat="1" ht="8.25" customHeight="1">
      <c r="A28" s="433"/>
      <c r="B28" s="1082"/>
      <c r="C28" s="1698" t="s">
        <v>600</v>
      </c>
      <c r="D28" s="1698"/>
      <c r="E28" s="1698"/>
      <c r="F28" s="1698"/>
      <c r="G28" s="1698"/>
      <c r="H28" s="1698" t="s">
        <v>577</v>
      </c>
      <c r="I28" s="1698"/>
      <c r="J28" s="1698"/>
      <c r="K28" s="1698"/>
      <c r="L28" s="1698"/>
      <c r="M28" s="1698"/>
      <c r="N28" s="434"/>
      <c r="O28" s="435"/>
      <c r="Q28" s="419"/>
      <c r="R28" s="419"/>
      <c r="S28" s="419"/>
      <c r="T28" s="419"/>
      <c r="U28" s="419"/>
      <c r="V28" s="419"/>
    </row>
    <row r="29" spans="1:22" ht="3.75" customHeight="1" thickBot="1">
      <c r="A29" s="405"/>
      <c r="B29" s="415"/>
      <c r="C29" s="415"/>
      <c r="D29" s="415"/>
      <c r="E29" s="412"/>
      <c r="F29" s="412"/>
      <c r="G29" s="412"/>
      <c r="H29" s="412"/>
      <c r="I29" s="412"/>
      <c r="J29" s="412"/>
      <c r="K29" s="413"/>
      <c r="L29" s="412"/>
      <c r="M29" s="413"/>
      <c r="N29" s="416"/>
      <c r="O29" s="437"/>
    </row>
    <row r="30" spans="1:22" ht="13.5" customHeight="1" thickBot="1">
      <c r="A30" s="405"/>
      <c r="B30" s="415"/>
      <c r="C30" s="1673" t="s">
        <v>1</v>
      </c>
      <c r="D30" s="1674"/>
      <c r="E30" s="1674"/>
      <c r="F30" s="1674"/>
      <c r="G30" s="1674"/>
      <c r="H30" s="1674"/>
      <c r="I30" s="1674"/>
      <c r="J30" s="1674"/>
      <c r="K30" s="1674"/>
      <c r="L30" s="1674"/>
      <c r="M30" s="1675"/>
      <c r="N30" s="416"/>
      <c r="O30" s="405"/>
    </row>
    <row r="31" spans="1:22" ht="9" customHeight="1">
      <c r="A31" s="405"/>
      <c r="B31" s="415"/>
      <c r="C31" s="89" t="s">
        <v>78</v>
      </c>
      <c r="D31" s="413"/>
      <c r="E31" s="438"/>
      <c r="F31" s="438"/>
      <c r="G31" s="438"/>
      <c r="H31" s="438"/>
      <c r="I31" s="438"/>
      <c r="J31" s="438"/>
      <c r="K31" s="438"/>
      <c r="L31" s="438"/>
      <c r="M31" s="438"/>
      <c r="N31" s="416"/>
      <c r="O31" s="405"/>
    </row>
    <row r="32" spans="1:22" s="443" customFormat="1" ht="13.5" customHeight="1">
      <c r="A32" s="439"/>
      <c r="B32" s="440"/>
      <c r="C32" s="1696" t="s">
        <v>327</v>
      </c>
      <c r="D32" s="1696"/>
      <c r="E32" s="441">
        <v>211431</v>
      </c>
      <c r="F32" s="441">
        <v>200786</v>
      </c>
      <c r="G32" s="441">
        <v>191307</v>
      </c>
      <c r="H32" s="441">
        <v>189069</v>
      </c>
      <c r="I32" s="441">
        <v>185473</v>
      </c>
      <c r="J32" s="441">
        <v>188969</v>
      </c>
      <c r="K32" s="441">
        <v>180164</v>
      </c>
      <c r="L32" s="441">
        <v>182468</v>
      </c>
      <c r="M32" s="441">
        <v>185284</v>
      </c>
      <c r="N32" s="442"/>
      <c r="O32" s="439"/>
    </row>
    <row r="33" spans="1:16" s="443" customFormat="1" ht="15" customHeight="1">
      <c r="A33" s="439"/>
      <c r="B33" s="440"/>
      <c r="C33" s="705" t="s">
        <v>326</v>
      </c>
      <c r="D33" s="705"/>
      <c r="E33" s="86"/>
      <c r="F33" s="86"/>
      <c r="G33" s="86"/>
      <c r="H33" s="86"/>
      <c r="I33" s="86"/>
      <c r="J33" s="86"/>
      <c r="K33" s="86"/>
      <c r="L33" s="86"/>
      <c r="M33" s="86"/>
      <c r="N33" s="442"/>
      <c r="O33" s="439"/>
    </row>
    <row r="34" spans="1:16" s="419" customFormat="1" ht="12.75" customHeight="1">
      <c r="A34" s="417"/>
      <c r="B34" s="1080"/>
      <c r="C34" s="1697" t="s">
        <v>142</v>
      </c>
      <c r="D34" s="1697"/>
      <c r="E34" s="1067">
        <v>166532</v>
      </c>
      <c r="F34" s="1067">
        <v>159217</v>
      </c>
      <c r="G34" s="1067">
        <v>151799</v>
      </c>
      <c r="H34" s="1067">
        <v>151002</v>
      </c>
      <c r="I34" s="1067">
        <v>149680</v>
      </c>
      <c r="J34" s="1067">
        <v>154341</v>
      </c>
      <c r="K34" s="1067">
        <v>146226</v>
      </c>
      <c r="L34" s="1067">
        <v>148300</v>
      </c>
      <c r="M34" s="1067">
        <v>150807</v>
      </c>
      <c r="N34" s="444"/>
      <c r="O34" s="417"/>
    </row>
    <row r="35" spans="1:16" s="419" customFormat="1" ht="23.25" customHeight="1">
      <c r="A35" s="417"/>
      <c r="B35" s="1080"/>
      <c r="C35" s="1697" t="s">
        <v>143</v>
      </c>
      <c r="D35" s="1697"/>
      <c r="E35" s="1067">
        <v>10555</v>
      </c>
      <c r="F35" s="1067">
        <v>8696</v>
      </c>
      <c r="G35" s="1067">
        <v>7687</v>
      </c>
      <c r="H35" s="1067">
        <v>7396</v>
      </c>
      <c r="I35" s="1067">
        <v>7077</v>
      </c>
      <c r="J35" s="1067">
        <v>6881</v>
      </c>
      <c r="K35" s="1067">
        <v>6750</v>
      </c>
      <c r="L35" s="1067">
        <v>7596</v>
      </c>
      <c r="M35" s="1067">
        <v>8385</v>
      </c>
      <c r="N35" s="444"/>
      <c r="O35" s="417"/>
    </row>
    <row r="36" spans="1:16" s="419" customFormat="1" ht="21.75" customHeight="1">
      <c r="A36" s="417"/>
      <c r="B36" s="1080"/>
      <c r="C36" s="1697" t="s">
        <v>145</v>
      </c>
      <c r="D36" s="1697"/>
      <c r="E36" s="1067">
        <v>32496</v>
      </c>
      <c r="F36" s="1067">
        <v>30963</v>
      </c>
      <c r="G36" s="1067">
        <v>29998</v>
      </c>
      <c r="H36" s="1067">
        <v>28752</v>
      </c>
      <c r="I36" s="1067">
        <v>26864</v>
      </c>
      <c r="J36" s="1067">
        <v>25809</v>
      </c>
      <c r="K36" s="1067">
        <v>25489</v>
      </c>
      <c r="L36" s="1067">
        <v>24940</v>
      </c>
      <c r="M36" s="1067">
        <v>24471</v>
      </c>
      <c r="N36" s="444"/>
      <c r="O36" s="417"/>
    </row>
    <row r="37" spans="1:16" s="419" customFormat="1" ht="20.25" customHeight="1">
      <c r="A37" s="417"/>
      <c r="B37" s="1080"/>
      <c r="C37" s="1697" t="s">
        <v>146</v>
      </c>
      <c r="D37" s="1697"/>
      <c r="E37" s="1067">
        <v>38</v>
      </c>
      <c r="F37" s="1067">
        <v>40</v>
      </c>
      <c r="G37" s="1067">
        <v>33</v>
      </c>
      <c r="H37" s="1067">
        <v>30</v>
      </c>
      <c r="I37" s="1067">
        <v>30</v>
      </c>
      <c r="J37" s="1067">
        <v>29</v>
      </c>
      <c r="K37" s="1067">
        <v>26</v>
      </c>
      <c r="L37" s="1067">
        <v>26</v>
      </c>
      <c r="M37" s="1067">
        <v>26</v>
      </c>
      <c r="N37" s="444"/>
      <c r="O37" s="417"/>
    </row>
    <row r="38" spans="1:16" s="419" customFormat="1" ht="20.25" customHeight="1">
      <c r="A38" s="417"/>
      <c r="B38" s="1080"/>
      <c r="C38" s="1697" t="s">
        <v>485</v>
      </c>
      <c r="D38" s="1697"/>
      <c r="E38" s="1067">
        <v>3265</v>
      </c>
      <c r="F38" s="1067">
        <v>3151</v>
      </c>
      <c r="G38" s="1067">
        <v>3233</v>
      </c>
      <c r="H38" s="1067">
        <v>3149</v>
      </c>
      <c r="I38" s="1067">
        <v>2752</v>
      </c>
      <c r="J38" s="1067">
        <v>2643</v>
      </c>
      <c r="K38" s="1067">
        <v>2599</v>
      </c>
      <c r="L38" s="1067">
        <v>2604</v>
      </c>
      <c r="M38" s="1067">
        <v>2458</v>
      </c>
      <c r="N38" s="444"/>
      <c r="O38" s="417"/>
    </row>
    <row r="39" spans="1:16" s="419" customFormat="1" ht="3.75" customHeight="1">
      <c r="A39" s="417"/>
      <c r="B39" s="1080"/>
      <c r="C39" s="1104"/>
      <c r="D39" s="1105"/>
      <c r="E39" s="1106"/>
      <c r="F39" s="1106"/>
      <c r="G39" s="1106"/>
      <c r="H39" s="1106"/>
      <c r="I39" s="1106"/>
      <c r="J39" s="1106"/>
      <c r="K39" s="1106"/>
      <c r="L39" s="1106"/>
      <c r="M39" s="1106"/>
      <c r="N39" s="444"/>
      <c r="O39" s="417"/>
    </row>
    <row r="40" spans="1:16" ht="12.75" customHeight="1">
      <c r="A40" s="405"/>
      <c r="B40" s="415"/>
      <c r="C40" s="1696" t="s">
        <v>340</v>
      </c>
      <c r="D40" s="1696"/>
      <c r="E40" s="441"/>
      <c r="F40" s="441"/>
      <c r="G40" s="441"/>
      <c r="H40" s="441"/>
      <c r="I40" s="441"/>
      <c r="J40" s="441"/>
      <c r="K40" s="441"/>
      <c r="L40" s="441"/>
      <c r="M40" s="441"/>
      <c r="N40" s="416"/>
      <c r="O40" s="405"/>
    </row>
    <row r="41" spans="1:16" ht="10.5" customHeight="1">
      <c r="A41" s="405"/>
      <c r="B41" s="415"/>
      <c r="C41" s="1070" t="s">
        <v>62</v>
      </c>
      <c r="D41" s="1065"/>
      <c r="E41" s="1066">
        <v>12257</v>
      </c>
      <c r="F41" s="1066">
        <v>12002</v>
      </c>
      <c r="G41" s="1066">
        <v>11534</v>
      </c>
      <c r="H41" s="1066">
        <v>11386</v>
      </c>
      <c r="I41" s="1066">
        <v>11068</v>
      </c>
      <c r="J41" s="1066">
        <v>11534</v>
      </c>
      <c r="K41" s="1066">
        <v>11068</v>
      </c>
      <c r="L41" s="1066">
        <v>10708</v>
      </c>
      <c r="M41" s="1066">
        <v>10429</v>
      </c>
      <c r="N41" s="416"/>
      <c r="O41" s="405">
        <v>24716</v>
      </c>
      <c r="P41" s="462"/>
    </row>
    <row r="42" spans="1:16" ht="10.5" customHeight="1">
      <c r="A42" s="405"/>
      <c r="B42" s="415"/>
      <c r="C42" s="1070" t="s">
        <v>55</v>
      </c>
      <c r="D42" s="1065"/>
      <c r="E42" s="1066">
        <v>3198</v>
      </c>
      <c r="F42" s="1066">
        <v>2728</v>
      </c>
      <c r="G42" s="1066">
        <v>2480</v>
      </c>
      <c r="H42" s="1066">
        <v>2408</v>
      </c>
      <c r="I42" s="1066">
        <v>2359</v>
      </c>
      <c r="J42" s="1066">
        <v>2424</v>
      </c>
      <c r="K42" s="1066">
        <v>2408</v>
      </c>
      <c r="L42" s="1066">
        <v>2544</v>
      </c>
      <c r="M42" s="1066">
        <v>2522</v>
      </c>
      <c r="N42" s="416"/>
      <c r="O42" s="405">
        <v>5505</v>
      </c>
    </row>
    <row r="43" spans="1:16" ht="10.5" customHeight="1">
      <c r="A43" s="405"/>
      <c r="B43" s="415"/>
      <c r="C43" s="1070" t="s">
        <v>64</v>
      </c>
      <c r="D43" s="1065"/>
      <c r="E43" s="1066">
        <v>15884</v>
      </c>
      <c r="F43" s="1066">
        <v>15281</v>
      </c>
      <c r="G43" s="1066">
        <v>14805</v>
      </c>
      <c r="H43" s="1066">
        <v>14746</v>
      </c>
      <c r="I43" s="1066">
        <v>14676</v>
      </c>
      <c r="J43" s="1066">
        <v>15508</v>
      </c>
      <c r="K43" s="1066">
        <v>14354</v>
      </c>
      <c r="L43" s="1066">
        <v>14188</v>
      </c>
      <c r="M43" s="1066">
        <v>14305</v>
      </c>
      <c r="N43" s="416"/>
      <c r="O43" s="405">
        <v>35834</v>
      </c>
    </row>
    <row r="44" spans="1:16" ht="10.5" customHeight="1">
      <c r="A44" s="405"/>
      <c r="B44" s="415"/>
      <c r="C44" s="1070" t="s">
        <v>66</v>
      </c>
      <c r="D44" s="1065"/>
      <c r="E44" s="1066">
        <v>1872</v>
      </c>
      <c r="F44" s="1066">
        <v>1827</v>
      </c>
      <c r="G44" s="1066">
        <v>1725</v>
      </c>
      <c r="H44" s="1066">
        <v>1745</v>
      </c>
      <c r="I44" s="1066">
        <v>1759</v>
      </c>
      <c r="J44" s="1066">
        <v>1834</v>
      </c>
      <c r="K44" s="1066">
        <v>1714</v>
      </c>
      <c r="L44" s="1066">
        <v>1668</v>
      </c>
      <c r="M44" s="1066">
        <v>1625</v>
      </c>
      <c r="N44" s="416"/>
      <c r="O44" s="405">
        <v>3304</v>
      </c>
    </row>
    <row r="45" spans="1:16" ht="10.5" customHeight="1">
      <c r="A45" s="405"/>
      <c r="B45" s="415"/>
      <c r="C45" s="1070" t="s">
        <v>75</v>
      </c>
      <c r="D45" s="1065"/>
      <c r="E45" s="1066">
        <v>3169</v>
      </c>
      <c r="F45" s="1066">
        <v>3062</v>
      </c>
      <c r="G45" s="1066">
        <v>2974</v>
      </c>
      <c r="H45" s="1066">
        <v>2971</v>
      </c>
      <c r="I45" s="1066">
        <v>3023</v>
      </c>
      <c r="J45" s="1066">
        <v>3086</v>
      </c>
      <c r="K45" s="1066">
        <v>2868</v>
      </c>
      <c r="L45" s="1066">
        <v>2828</v>
      </c>
      <c r="M45" s="1066">
        <v>2788</v>
      </c>
      <c r="N45" s="416"/>
      <c r="O45" s="405">
        <v>6334</v>
      </c>
    </row>
    <row r="46" spans="1:16" ht="10.5" customHeight="1">
      <c r="A46" s="405"/>
      <c r="B46" s="415"/>
      <c r="C46" s="1070" t="s">
        <v>61</v>
      </c>
      <c r="D46" s="1065"/>
      <c r="E46" s="1066">
        <v>7395</v>
      </c>
      <c r="F46" s="1066">
        <v>7025</v>
      </c>
      <c r="G46" s="1066">
        <v>6523</v>
      </c>
      <c r="H46" s="1066">
        <v>6313</v>
      </c>
      <c r="I46" s="1066">
        <v>6203</v>
      </c>
      <c r="J46" s="1066">
        <v>6508</v>
      </c>
      <c r="K46" s="1066">
        <v>5875</v>
      </c>
      <c r="L46" s="1066">
        <v>5831</v>
      </c>
      <c r="M46" s="1066">
        <v>5900</v>
      </c>
      <c r="N46" s="416"/>
      <c r="O46" s="405">
        <v>14052</v>
      </c>
    </row>
    <row r="47" spans="1:16" ht="10.5" customHeight="1">
      <c r="A47" s="405"/>
      <c r="B47" s="415"/>
      <c r="C47" s="1070" t="s">
        <v>56</v>
      </c>
      <c r="D47" s="1065"/>
      <c r="E47" s="1066">
        <v>3116</v>
      </c>
      <c r="F47" s="1066">
        <v>2875</v>
      </c>
      <c r="G47" s="1066">
        <v>2613</v>
      </c>
      <c r="H47" s="1066">
        <v>2646</v>
      </c>
      <c r="I47" s="1066">
        <v>2701</v>
      </c>
      <c r="J47" s="1066">
        <v>2698</v>
      </c>
      <c r="K47" s="1066">
        <v>2740</v>
      </c>
      <c r="L47" s="1066">
        <v>2624</v>
      </c>
      <c r="M47" s="1066">
        <v>2438</v>
      </c>
      <c r="N47" s="416"/>
      <c r="O47" s="405">
        <v>5973</v>
      </c>
    </row>
    <row r="48" spans="1:16" ht="10.5" customHeight="1">
      <c r="A48" s="405"/>
      <c r="B48" s="415"/>
      <c r="C48" s="1070" t="s">
        <v>74</v>
      </c>
      <c r="D48" s="1065"/>
      <c r="E48" s="1066">
        <v>11171</v>
      </c>
      <c r="F48" s="1066">
        <v>8169</v>
      </c>
      <c r="G48" s="1066">
        <v>6478</v>
      </c>
      <c r="H48" s="1066">
        <v>5855</v>
      </c>
      <c r="I48" s="1066">
        <v>5405</v>
      </c>
      <c r="J48" s="1066">
        <v>5605</v>
      </c>
      <c r="K48" s="1066">
        <v>6215</v>
      </c>
      <c r="L48" s="1066">
        <v>10349</v>
      </c>
      <c r="M48" s="1066">
        <v>14058</v>
      </c>
      <c r="N48" s="416"/>
      <c r="O48" s="405">
        <v>26102</v>
      </c>
    </row>
    <row r="49" spans="1:15" ht="10.5" customHeight="1">
      <c r="A49" s="405"/>
      <c r="B49" s="415"/>
      <c r="C49" s="1070" t="s">
        <v>76</v>
      </c>
      <c r="D49" s="1065"/>
      <c r="E49" s="1066">
        <v>2154</v>
      </c>
      <c r="F49" s="1066">
        <v>2075</v>
      </c>
      <c r="G49" s="1066">
        <v>1970</v>
      </c>
      <c r="H49" s="1066">
        <v>1892</v>
      </c>
      <c r="I49" s="1066">
        <v>1832</v>
      </c>
      <c r="J49" s="1066">
        <v>1802</v>
      </c>
      <c r="K49" s="1066">
        <v>1836</v>
      </c>
      <c r="L49" s="1066">
        <v>1767</v>
      </c>
      <c r="M49" s="1066">
        <v>1696</v>
      </c>
      <c r="N49" s="416"/>
      <c r="O49" s="405">
        <v>4393</v>
      </c>
    </row>
    <row r="50" spans="1:15" ht="10.5" customHeight="1">
      <c r="A50" s="405"/>
      <c r="B50" s="415"/>
      <c r="C50" s="1070" t="s">
        <v>60</v>
      </c>
      <c r="D50" s="1065"/>
      <c r="E50" s="1066">
        <v>7059</v>
      </c>
      <c r="F50" s="1066">
        <v>6680</v>
      </c>
      <c r="G50" s="1066">
        <v>6270</v>
      </c>
      <c r="H50" s="1066">
        <v>6250</v>
      </c>
      <c r="I50" s="1066">
        <v>6500</v>
      </c>
      <c r="J50" s="1066">
        <v>6261</v>
      </c>
      <c r="K50" s="1066">
        <v>5880</v>
      </c>
      <c r="L50" s="1066">
        <v>5790</v>
      </c>
      <c r="M50" s="1066">
        <v>5891</v>
      </c>
      <c r="N50" s="416"/>
      <c r="O50" s="405">
        <v>16923</v>
      </c>
    </row>
    <row r="51" spans="1:15" ht="10.5" customHeight="1">
      <c r="A51" s="405"/>
      <c r="B51" s="415"/>
      <c r="C51" s="1070" t="s">
        <v>59</v>
      </c>
      <c r="D51" s="1065"/>
      <c r="E51" s="1066">
        <v>43484</v>
      </c>
      <c r="F51" s="1066">
        <v>42179</v>
      </c>
      <c r="G51" s="1066">
        <v>41008</v>
      </c>
      <c r="H51" s="1066">
        <v>40340</v>
      </c>
      <c r="I51" s="1066">
        <v>38802</v>
      </c>
      <c r="J51" s="1066">
        <v>39077</v>
      </c>
      <c r="K51" s="1066">
        <v>37812</v>
      </c>
      <c r="L51" s="1066">
        <v>37436</v>
      </c>
      <c r="M51" s="1066">
        <v>36828</v>
      </c>
      <c r="N51" s="416"/>
      <c r="O51" s="405">
        <v>81201</v>
      </c>
    </row>
    <row r="52" spans="1:15" ht="10.5" customHeight="1">
      <c r="A52" s="405"/>
      <c r="B52" s="415"/>
      <c r="C52" s="1070" t="s">
        <v>57</v>
      </c>
      <c r="D52" s="1065"/>
      <c r="E52" s="1066">
        <v>2402</v>
      </c>
      <c r="F52" s="1066">
        <v>2266</v>
      </c>
      <c r="G52" s="1066">
        <v>2111</v>
      </c>
      <c r="H52" s="1066">
        <v>2172</v>
      </c>
      <c r="I52" s="1066">
        <v>2180</v>
      </c>
      <c r="J52" s="1066">
        <v>2159</v>
      </c>
      <c r="K52" s="1066">
        <v>2152</v>
      </c>
      <c r="L52" s="1066">
        <v>2143</v>
      </c>
      <c r="M52" s="1066">
        <v>2062</v>
      </c>
      <c r="N52" s="416"/>
      <c r="O52" s="405">
        <v>4403</v>
      </c>
    </row>
    <row r="53" spans="1:15" ht="10.5" customHeight="1">
      <c r="A53" s="405"/>
      <c r="B53" s="415"/>
      <c r="C53" s="1070" t="s">
        <v>63</v>
      </c>
      <c r="D53" s="1065"/>
      <c r="E53" s="1066">
        <v>44056</v>
      </c>
      <c r="F53" s="1066">
        <v>42649</v>
      </c>
      <c r="G53" s="1066">
        <v>41030</v>
      </c>
      <c r="H53" s="1066">
        <v>41210</v>
      </c>
      <c r="I53" s="1066">
        <v>41109</v>
      </c>
      <c r="J53" s="1066">
        <v>42168</v>
      </c>
      <c r="K53" s="1066">
        <v>39025</v>
      </c>
      <c r="L53" s="1066">
        <v>38509</v>
      </c>
      <c r="M53" s="1066">
        <v>38468</v>
      </c>
      <c r="N53" s="416"/>
      <c r="O53" s="405">
        <v>88638</v>
      </c>
    </row>
    <row r="54" spans="1:15" ht="10.5" customHeight="1">
      <c r="A54" s="405"/>
      <c r="B54" s="415"/>
      <c r="C54" s="1070" t="s">
        <v>79</v>
      </c>
      <c r="D54" s="1065"/>
      <c r="E54" s="1066">
        <v>8666</v>
      </c>
      <c r="F54" s="1066">
        <v>7816</v>
      </c>
      <c r="G54" s="1066">
        <v>7206</v>
      </c>
      <c r="H54" s="1066">
        <v>7037</v>
      </c>
      <c r="I54" s="1066">
        <v>7028</v>
      </c>
      <c r="J54" s="1066">
        <v>7108</v>
      </c>
      <c r="K54" s="1066">
        <v>6935</v>
      </c>
      <c r="L54" s="1066">
        <v>7240</v>
      </c>
      <c r="M54" s="1066">
        <v>7259</v>
      </c>
      <c r="N54" s="416"/>
      <c r="O54" s="405">
        <v>18640</v>
      </c>
    </row>
    <row r="55" spans="1:15" ht="10.5" customHeight="1">
      <c r="A55" s="405"/>
      <c r="B55" s="415"/>
      <c r="C55" s="1070" t="s">
        <v>58</v>
      </c>
      <c r="D55" s="1065"/>
      <c r="E55" s="1066">
        <v>18997</v>
      </c>
      <c r="F55" s="1066">
        <v>18219</v>
      </c>
      <c r="G55" s="1066">
        <v>17525</v>
      </c>
      <c r="H55" s="1066">
        <v>17354</v>
      </c>
      <c r="I55" s="1066">
        <v>16573</v>
      </c>
      <c r="J55" s="1066">
        <v>16643</v>
      </c>
      <c r="K55" s="1066">
        <v>16105</v>
      </c>
      <c r="L55" s="1066">
        <v>15483</v>
      </c>
      <c r="M55" s="1066">
        <v>15346</v>
      </c>
      <c r="N55" s="416"/>
      <c r="O55" s="405">
        <v>35533</v>
      </c>
    </row>
    <row r="56" spans="1:15" ht="10.5" customHeight="1">
      <c r="A56" s="405"/>
      <c r="B56" s="415"/>
      <c r="C56" s="1070" t="s">
        <v>65</v>
      </c>
      <c r="D56" s="1065"/>
      <c r="E56" s="1066">
        <v>3396</v>
      </c>
      <c r="F56" s="1066">
        <v>3168</v>
      </c>
      <c r="G56" s="1066">
        <v>2931</v>
      </c>
      <c r="H56" s="1066">
        <v>2934</v>
      </c>
      <c r="I56" s="1066">
        <v>3071</v>
      </c>
      <c r="J56" s="1066">
        <v>2917</v>
      </c>
      <c r="K56" s="1066">
        <v>2768</v>
      </c>
      <c r="L56" s="1066">
        <v>2562</v>
      </c>
      <c r="M56" s="1066">
        <v>2514</v>
      </c>
      <c r="N56" s="416"/>
      <c r="O56" s="405">
        <v>6979</v>
      </c>
    </row>
    <row r="57" spans="1:15" ht="10.5" customHeight="1">
      <c r="A57" s="405"/>
      <c r="B57" s="415"/>
      <c r="C57" s="1070" t="s">
        <v>67</v>
      </c>
      <c r="D57" s="1065"/>
      <c r="E57" s="1066">
        <v>3242</v>
      </c>
      <c r="F57" s="1066">
        <v>3076</v>
      </c>
      <c r="G57" s="1066">
        <v>2945</v>
      </c>
      <c r="H57" s="1066">
        <v>2968</v>
      </c>
      <c r="I57" s="1066">
        <v>2896</v>
      </c>
      <c r="J57" s="1066">
        <v>3110</v>
      </c>
      <c r="K57" s="1066">
        <v>2804</v>
      </c>
      <c r="L57" s="1066">
        <v>2803</v>
      </c>
      <c r="M57" s="1066">
        <v>2855</v>
      </c>
      <c r="N57" s="416"/>
      <c r="O57" s="405">
        <v>5622</v>
      </c>
    </row>
    <row r="58" spans="1:15" ht="10.5" customHeight="1">
      <c r="A58" s="405"/>
      <c r="B58" s="415"/>
      <c r="C58" s="1070" t="s">
        <v>77</v>
      </c>
      <c r="D58" s="1065"/>
      <c r="E58" s="1066">
        <v>6419</v>
      </c>
      <c r="F58" s="1066">
        <v>6188</v>
      </c>
      <c r="G58" s="1066">
        <v>5828</v>
      </c>
      <c r="H58" s="1066">
        <v>5696</v>
      </c>
      <c r="I58" s="1066">
        <v>5655</v>
      </c>
      <c r="J58" s="1066">
        <v>5884</v>
      </c>
      <c r="K58" s="1066">
        <v>5385</v>
      </c>
      <c r="L58" s="1066">
        <v>5611</v>
      </c>
      <c r="M58" s="1066">
        <v>5759</v>
      </c>
      <c r="N58" s="416"/>
      <c r="O58" s="405">
        <v>12225</v>
      </c>
    </row>
    <row r="59" spans="1:15" ht="10.5" customHeight="1">
      <c r="A59" s="405"/>
      <c r="B59" s="415"/>
      <c r="C59" s="1070" t="s">
        <v>130</v>
      </c>
      <c r="D59" s="1065"/>
      <c r="E59" s="1066">
        <v>6824</v>
      </c>
      <c r="F59" s="1066">
        <v>7327</v>
      </c>
      <c r="G59" s="1066">
        <v>7356</v>
      </c>
      <c r="H59" s="1066">
        <v>7314</v>
      </c>
      <c r="I59" s="1066">
        <v>7101</v>
      </c>
      <c r="J59" s="1066">
        <v>6958</v>
      </c>
      <c r="K59" s="1066">
        <v>6754</v>
      </c>
      <c r="L59" s="1066">
        <v>6848</v>
      </c>
      <c r="M59" s="1066">
        <v>6891</v>
      </c>
      <c r="N59" s="416"/>
      <c r="O59" s="405">
        <v>8291</v>
      </c>
    </row>
    <row r="60" spans="1:15" ht="10.5" customHeight="1">
      <c r="A60" s="405"/>
      <c r="B60" s="415"/>
      <c r="C60" s="1070" t="s">
        <v>131</v>
      </c>
      <c r="D60" s="1065"/>
      <c r="E60" s="1066">
        <v>6677</v>
      </c>
      <c r="F60" s="1066">
        <v>6188</v>
      </c>
      <c r="G60" s="1066">
        <v>6004</v>
      </c>
      <c r="H60" s="1066">
        <v>5838</v>
      </c>
      <c r="I60" s="1066">
        <v>5533</v>
      </c>
      <c r="J60" s="1066">
        <v>5688</v>
      </c>
      <c r="K60" s="1066">
        <v>5469</v>
      </c>
      <c r="L60" s="1066">
        <v>5536</v>
      </c>
      <c r="M60" s="1066">
        <v>5650</v>
      </c>
      <c r="N60" s="416"/>
      <c r="O60" s="405">
        <v>12043</v>
      </c>
    </row>
    <row r="61" spans="1:15" s="443" customFormat="1" ht="14.25" customHeight="1">
      <c r="A61" s="439"/>
      <c r="B61" s="440"/>
      <c r="C61" s="705" t="s">
        <v>147</v>
      </c>
      <c r="D61" s="705"/>
      <c r="E61" s="441"/>
      <c r="F61" s="441"/>
      <c r="G61" s="441"/>
      <c r="H61" s="441"/>
      <c r="I61" s="441"/>
      <c r="J61" s="441"/>
      <c r="K61" s="441"/>
      <c r="L61" s="441"/>
      <c r="M61" s="441"/>
      <c r="N61" s="442"/>
      <c r="O61" s="439"/>
    </row>
    <row r="62" spans="1:15" s="419" customFormat="1" ht="13.5" customHeight="1">
      <c r="A62" s="417"/>
      <c r="B62" s="1080"/>
      <c r="C62" s="1697" t="s">
        <v>148</v>
      </c>
      <c r="D62" s="1697"/>
      <c r="E62" s="1068">
        <v>449.18513313114101</v>
      </c>
      <c r="F62" s="1068">
        <v>451.30707494113602</v>
      </c>
      <c r="G62" s="1068">
        <v>462.08428654737298</v>
      </c>
      <c r="H62" s="1068">
        <v>461.34911873451699</v>
      </c>
      <c r="I62" s="1068">
        <v>465.22</v>
      </c>
      <c r="J62" s="1068">
        <v>465.03</v>
      </c>
      <c r="K62" s="1068">
        <v>462.05</v>
      </c>
      <c r="L62" s="1068">
        <v>465.45</v>
      </c>
      <c r="M62" s="1068">
        <v>470.38</v>
      </c>
      <c r="N62" s="444"/>
      <c r="O62" s="417">
        <v>491.25</v>
      </c>
    </row>
    <row r="63" spans="1:15" s="419" customFormat="1" ht="18" customHeight="1">
      <c r="A63" s="417"/>
      <c r="B63" s="1080"/>
      <c r="C63" s="1756" t="s">
        <v>601</v>
      </c>
      <c r="D63" s="1756"/>
      <c r="E63" s="1756"/>
      <c r="F63" s="1756"/>
      <c r="G63" s="1756"/>
      <c r="H63" s="1756"/>
      <c r="I63" s="1756"/>
      <c r="J63" s="1756"/>
      <c r="K63" s="1756"/>
      <c r="L63" s="1756"/>
      <c r="M63" s="1756"/>
      <c r="N63" s="444"/>
      <c r="O63" s="417"/>
    </row>
    <row r="64" spans="1:15" ht="3.75" customHeight="1" thickBot="1">
      <c r="A64" s="405"/>
      <c r="B64" s="415"/>
      <c r="C64" s="360"/>
      <c r="D64" s="360"/>
      <c r="E64" s="360"/>
      <c r="F64" s="360"/>
      <c r="G64" s="360"/>
      <c r="H64" s="360"/>
      <c r="I64" s="360"/>
      <c r="J64" s="360"/>
      <c r="K64" s="360"/>
      <c r="L64" s="360"/>
      <c r="M64" s="360"/>
      <c r="N64" s="416"/>
      <c r="O64" s="405"/>
    </row>
    <row r="65" spans="1:15" ht="13.5" customHeight="1" thickBot="1">
      <c r="A65" s="405"/>
      <c r="B65" s="415"/>
      <c r="C65" s="1692" t="s">
        <v>22</v>
      </c>
      <c r="D65" s="1693"/>
      <c r="E65" s="1693"/>
      <c r="F65" s="1693"/>
      <c r="G65" s="1693"/>
      <c r="H65" s="1693"/>
      <c r="I65" s="1693"/>
      <c r="J65" s="1693"/>
      <c r="K65" s="1693"/>
      <c r="L65" s="1693"/>
      <c r="M65" s="1694"/>
      <c r="N65" s="416"/>
      <c r="O65" s="405"/>
    </row>
    <row r="66" spans="1:15" ht="9" customHeight="1">
      <c r="A66" s="405"/>
      <c r="B66" s="415"/>
      <c r="C66" s="1084" t="s">
        <v>78</v>
      </c>
      <c r="D66" s="431"/>
      <c r="E66" s="446"/>
      <c r="F66" s="446"/>
      <c r="G66" s="446"/>
      <c r="H66" s="446"/>
      <c r="I66" s="446"/>
      <c r="J66" s="446"/>
      <c r="K66" s="446"/>
      <c r="L66" s="446"/>
      <c r="M66" s="446"/>
      <c r="N66" s="416"/>
      <c r="O66" s="405"/>
    </row>
    <row r="67" spans="1:15" ht="12.75" customHeight="1">
      <c r="A67" s="405"/>
      <c r="B67" s="415"/>
      <c r="C67" s="1690" t="s">
        <v>144</v>
      </c>
      <c r="D67" s="1690"/>
      <c r="E67" s="441">
        <f t="shared" ref="E67:L67" si="0">+E68+E69</f>
        <v>156109</v>
      </c>
      <c r="F67" s="441">
        <f t="shared" si="0"/>
        <v>118584</v>
      </c>
      <c r="G67" s="441">
        <f t="shared" si="0"/>
        <v>130770</v>
      </c>
      <c r="H67" s="441">
        <f t="shared" si="0"/>
        <v>118174</v>
      </c>
      <c r="I67" s="441">
        <f t="shared" si="0"/>
        <v>102043</v>
      </c>
      <c r="J67" s="441">
        <f t="shared" si="0"/>
        <v>112203</v>
      </c>
      <c r="K67" s="441">
        <f t="shared" si="0"/>
        <v>126018</v>
      </c>
      <c r="L67" s="441">
        <f t="shared" si="0"/>
        <v>140077</v>
      </c>
      <c r="M67" s="441">
        <f t="shared" ref="M67" si="1">+M68+M69</f>
        <v>129950</v>
      </c>
      <c r="N67" s="416"/>
      <c r="O67" s="405"/>
    </row>
    <row r="68" spans="1:15" ht="11.25" customHeight="1">
      <c r="A68" s="405"/>
      <c r="B68" s="415"/>
      <c r="C68" s="1070" t="s">
        <v>72</v>
      </c>
      <c r="D68" s="1069"/>
      <c r="E68" s="1066">
        <v>61606</v>
      </c>
      <c r="F68" s="1066">
        <v>46926</v>
      </c>
      <c r="G68" s="1066">
        <v>51754</v>
      </c>
      <c r="H68" s="1066">
        <v>47205</v>
      </c>
      <c r="I68" s="1066">
        <v>40874</v>
      </c>
      <c r="J68" s="1066">
        <v>45158</v>
      </c>
      <c r="K68" s="1066">
        <v>50225</v>
      </c>
      <c r="L68" s="1066">
        <v>55527</v>
      </c>
      <c r="M68" s="1066">
        <v>51527</v>
      </c>
      <c r="N68" s="416"/>
      <c r="O68" s="405"/>
    </row>
    <row r="69" spans="1:15" ht="11.25" customHeight="1">
      <c r="A69" s="405"/>
      <c r="B69" s="415"/>
      <c r="C69" s="1070" t="s">
        <v>71</v>
      </c>
      <c r="D69" s="1069"/>
      <c r="E69" s="1066">
        <v>94503</v>
      </c>
      <c r="F69" s="1066">
        <v>71658</v>
      </c>
      <c r="G69" s="1066">
        <v>79016</v>
      </c>
      <c r="H69" s="1066">
        <v>70969</v>
      </c>
      <c r="I69" s="1066">
        <v>61169</v>
      </c>
      <c r="J69" s="1066">
        <v>67045</v>
      </c>
      <c r="K69" s="1066">
        <v>75793</v>
      </c>
      <c r="L69" s="1066">
        <v>84550</v>
      </c>
      <c r="M69" s="1066">
        <v>78423</v>
      </c>
      <c r="N69" s="416"/>
      <c r="O69" s="405">
        <v>58328</v>
      </c>
    </row>
    <row r="70" spans="1:15" s="443" customFormat="1" ht="8.25" customHeight="1">
      <c r="A70" s="439"/>
      <c r="B70" s="440"/>
      <c r="C70" s="1702" t="s">
        <v>602</v>
      </c>
      <c r="D70" s="1702"/>
      <c r="E70" s="1702"/>
      <c r="F70" s="1702"/>
      <c r="G70" s="1702"/>
      <c r="H70" s="1702"/>
      <c r="I70" s="1702"/>
      <c r="J70" s="1702"/>
      <c r="K70" s="1702"/>
      <c r="L70" s="1702"/>
      <c r="M70" s="1702"/>
      <c r="N70" s="416"/>
      <c r="O70" s="439"/>
    </row>
    <row r="71" spans="1:15" ht="8.25" customHeight="1">
      <c r="A71" s="405"/>
      <c r="B71" s="415"/>
      <c r="C71" s="1699" t="s">
        <v>242</v>
      </c>
      <c r="D71" s="1699"/>
      <c r="E71" s="1699"/>
      <c r="F71" s="1699"/>
      <c r="G71" s="1699"/>
      <c r="H71" s="1699"/>
      <c r="I71" s="1699"/>
      <c r="J71" s="1699"/>
      <c r="K71" s="1699"/>
      <c r="L71" s="1699"/>
      <c r="M71" s="1699"/>
      <c r="N71" s="1071"/>
      <c r="O71" s="405"/>
    </row>
    <row r="72" spans="1:15" ht="8.25" customHeight="1">
      <c r="A72" s="405"/>
      <c r="B72" s="415"/>
      <c r="C72" s="1072" t="s">
        <v>243</v>
      </c>
      <c r="D72" s="1072"/>
      <c r="E72" s="1072"/>
      <c r="F72" s="1072"/>
      <c r="G72" s="1072"/>
      <c r="H72" s="1072"/>
      <c r="I72" s="1072"/>
      <c r="J72" s="1073"/>
      <c r="K72" s="1699"/>
      <c r="L72" s="1699"/>
      <c r="M72" s="1699"/>
      <c r="N72" s="1701"/>
      <c r="O72" s="405"/>
    </row>
    <row r="73" spans="1:15" ht="13.5" customHeight="1">
      <c r="A73" s="405"/>
      <c r="B73" s="415"/>
      <c r="C73" s="1074" t="s">
        <v>427</v>
      </c>
      <c r="D73" s="90"/>
      <c r="E73" s="90"/>
      <c r="F73" s="90"/>
      <c r="G73" s="790" t="s">
        <v>134</v>
      </c>
      <c r="H73" s="90"/>
      <c r="I73" s="90"/>
      <c r="J73" s="90"/>
      <c r="K73" s="90"/>
      <c r="L73" s="90"/>
      <c r="M73" s="90"/>
      <c r="N73" s="416"/>
      <c r="O73" s="405"/>
    </row>
    <row r="74" spans="1:15" ht="13.5" customHeight="1">
      <c r="A74" s="405"/>
      <c r="B74" s="415"/>
      <c r="C74" s="405"/>
      <c r="D74" s="405"/>
      <c r="E74" s="412"/>
      <c r="F74" s="412"/>
      <c r="G74" s="412"/>
      <c r="H74" s="412"/>
      <c r="I74" s="412"/>
      <c r="J74" s="412"/>
      <c r="K74" s="1700">
        <v>43101</v>
      </c>
      <c r="L74" s="1700"/>
      <c r="M74" s="1700"/>
      <c r="N74" s="449">
        <v>19</v>
      </c>
      <c r="O74" s="412"/>
    </row>
    <row r="75" spans="1:15" ht="13.5" customHeight="1"/>
  </sheetData>
  <mergeCells count="32">
    <mergeCell ref="C63:M63"/>
    <mergeCell ref="C35:D35"/>
    <mergeCell ref="C36:D36"/>
    <mergeCell ref="C37:D37"/>
    <mergeCell ref="C40:D40"/>
    <mergeCell ref="C62:D62"/>
    <mergeCell ref="C38:D38"/>
    <mergeCell ref="C65:M65"/>
    <mergeCell ref="C67:D67"/>
    <mergeCell ref="C71:M71"/>
    <mergeCell ref="K74:M74"/>
    <mergeCell ref="K72:N72"/>
    <mergeCell ref="C70:H70"/>
    <mergeCell ref="I70:M70"/>
    <mergeCell ref="C26:D26"/>
    <mergeCell ref="C27:D27"/>
    <mergeCell ref="C30:M30"/>
    <mergeCell ref="C32:D32"/>
    <mergeCell ref="C34:D34"/>
    <mergeCell ref="C28:G28"/>
    <mergeCell ref="H28:M28"/>
    <mergeCell ref="C25:D25"/>
    <mergeCell ref="B1:D1"/>
    <mergeCell ref="B2:D2"/>
    <mergeCell ref="C4:M4"/>
    <mergeCell ref="C5:D6"/>
    <mergeCell ref="C8:D8"/>
    <mergeCell ref="C18:M18"/>
    <mergeCell ref="C20:M20"/>
    <mergeCell ref="C22:D22"/>
    <mergeCell ref="C24:D24"/>
    <mergeCell ref="E6:M6"/>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V73"/>
  <sheetViews>
    <sheetView zoomScaleNormal="100" workbookViewId="0"/>
  </sheetViews>
  <sheetFormatPr defaultRowHeight="12.75"/>
  <cols>
    <col min="1" max="1" width="0.85546875" style="410" customWidth="1"/>
    <col min="2" max="2" width="2.5703125" style="410" customWidth="1"/>
    <col min="3" max="3" width="0.7109375" style="410" customWidth="1"/>
    <col min="4" max="4" width="31.7109375" style="410" customWidth="1"/>
    <col min="5" max="7" width="5" style="678" customWidth="1"/>
    <col min="8" max="8" width="5" style="580" customWidth="1"/>
    <col min="9" max="11" width="4.7109375" style="580" customWidth="1"/>
    <col min="12" max="13" width="4.7109375" style="678" customWidth="1"/>
    <col min="14" max="15" width="4.7109375" style="580" customWidth="1"/>
    <col min="16" max="16" width="4.7109375" style="678" customWidth="1"/>
    <col min="17" max="17" width="5.28515625" style="678" customWidth="1"/>
    <col min="18" max="18" width="2.42578125" style="707" customWidth="1"/>
    <col min="19" max="19" width="0.85546875" style="410" customWidth="1"/>
    <col min="20" max="16384" width="9.140625" style="410"/>
  </cols>
  <sheetData>
    <row r="1" spans="1:20" ht="13.5" customHeight="1">
      <c r="A1" s="405"/>
      <c r="B1" s="937"/>
      <c r="C1" s="937"/>
      <c r="E1" s="1703" t="s">
        <v>320</v>
      </c>
      <c r="F1" s="1703"/>
      <c r="G1" s="1703"/>
      <c r="H1" s="1703"/>
      <c r="I1" s="1703"/>
      <c r="J1" s="1703"/>
      <c r="K1" s="1703"/>
      <c r="L1" s="1703"/>
      <c r="M1" s="1703"/>
      <c r="N1" s="1703"/>
      <c r="O1" s="1703"/>
      <c r="P1" s="1703"/>
      <c r="Q1" s="1703"/>
      <c r="R1" s="708"/>
      <c r="S1" s="405"/>
    </row>
    <row r="2" spans="1:20" ht="6" customHeight="1">
      <c r="A2" s="405"/>
      <c r="B2" s="938"/>
      <c r="C2" s="939"/>
      <c r="D2" s="939"/>
      <c r="E2" s="635"/>
      <c r="F2" s="635"/>
      <c r="G2" s="635"/>
      <c r="H2" s="636"/>
      <c r="I2" s="636"/>
      <c r="J2" s="636"/>
      <c r="K2" s="636"/>
      <c r="L2" s="635"/>
      <c r="M2" s="635"/>
      <c r="N2" s="636"/>
      <c r="O2" s="636"/>
      <c r="P2" s="635"/>
      <c r="Q2" s="635" t="s">
        <v>321</v>
      </c>
      <c r="R2" s="709"/>
      <c r="S2" s="415"/>
    </row>
    <row r="3" spans="1:20" ht="13.5" customHeight="1" thickBot="1">
      <c r="A3" s="405"/>
      <c r="B3" s="469"/>
      <c r="C3" s="415"/>
      <c r="D3" s="415"/>
      <c r="E3" s="637"/>
      <c r="F3" s="637"/>
      <c r="G3" s="637"/>
      <c r="H3" s="586"/>
      <c r="I3" s="586"/>
      <c r="J3" s="586"/>
      <c r="K3" s="586"/>
      <c r="L3" s="637"/>
      <c r="M3" s="637"/>
      <c r="N3" s="586"/>
      <c r="O3" s="586"/>
      <c r="P3" s="1704" t="s">
        <v>73</v>
      </c>
      <c r="Q3" s="1704"/>
      <c r="R3" s="710"/>
      <c r="S3" s="415"/>
    </row>
    <row r="4" spans="1:20" ht="13.5" customHeight="1" thickBot="1">
      <c r="A4" s="405"/>
      <c r="B4" s="469"/>
      <c r="C4" s="620" t="s">
        <v>381</v>
      </c>
      <c r="D4" s="638"/>
      <c r="E4" s="639"/>
      <c r="F4" s="639"/>
      <c r="G4" s="639"/>
      <c r="H4" s="639"/>
      <c r="I4" s="639"/>
      <c r="J4" s="639"/>
      <c r="K4" s="639"/>
      <c r="L4" s="639"/>
      <c r="M4" s="639"/>
      <c r="N4" s="639"/>
      <c r="O4" s="639"/>
      <c r="P4" s="639"/>
      <c r="Q4" s="640"/>
      <c r="R4" s="708"/>
      <c r="S4" s="87"/>
    </row>
    <row r="5" spans="1:20" s="432" customFormat="1" ht="4.5" customHeight="1">
      <c r="A5" s="405"/>
      <c r="B5" s="469"/>
      <c r="C5" s="641"/>
      <c r="D5" s="641"/>
      <c r="E5" s="642"/>
      <c r="F5" s="642"/>
      <c r="G5" s="642"/>
      <c r="H5" s="642"/>
      <c r="I5" s="642"/>
      <c r="J5" s="642"/>
      <c r="K5" s="642"/>
      <c r="L5" s="642"/>
      <c r="M5" s="642"/>
      <c r="N5" s="642"/>
      <c r="O5" s="642"/>
      <c r="P5" s="642"/>
      <c r="Q5" s="642"/>
      <c r="R5" s="708"/>
      <c r="S5" s="87"/>
      <c r="T5" s="410"/>
    </row>
    <row r="6" spans="1:20" s="432" customFormat="1" ht="13.5" customHeight="1">
      <c r="A6" s="405"/>
      <c r="B6" s="469"/>
      <c r="C6" s="641"/>
      <c r="D6" s="641"/>
      <c r="E6" s="1329">
        <v>2016</v>
      </c>
      <c r="F6" s="1706">
        <v>2017</v>
      </c>
      <c r="G6" s="1706"/>
      <c r="H6" s="1706"/>
      <c r="I6" s="1706"/>
      <c r="J6" s="1706"/>
      <c r="K6" s="1706"/>
      <c r="L6" s="1706"/>
      <c r="M6" s="1706"/>
      <c r="N6" s="1706"/>
      <c r="O6" s="1706"/>
      <c r="P6" s="1706"/>
      <c r="Q6" s="1706"/>
      <c r="R6" s="708"/>
      <c r="S6" s="87"/>
      <c r="T6" s="410"/>
    </row>
    <row r="7" spans="1:20" s="432" customFormat="1" ht="13.5" customHeight="1">
      <c r="A7" s="405"/>
      <c r="B7" s="469"/>
      <c r="C7" s="641"/>
      <c r="D7" s="641"/>
      <c r="E7" s="778" t="s">
        <v>94</v>
      </c>
      <c r="F7" s="778" t="s">
        <v>93</v>
      </c>
      <c r="G7" s="778" t="s">
        <v>104</v>
      </c>
      <c r="H7" s="778" t="s">
        <v>103</v>
      </c>
      <c r="I7" s="778" t="s">
        <v>102</v>
      </c>
      <c r="J7" s="778" t="s">
        <v>101</v>
      </c>
      <c r="K7" s="778" t="s">
        <v>100</v>
      </c>
      <c r="L7" s="778" t="s">
        <v>99</v>
      </c>
      <c r="M7" s="778" t="s">
        <v>98</v>
      </c>
      <c r="N7" s="778" t="s">
        <v>97</v>
      </c>
      <c r="O7" s="778" t="s">
        <v>96</v>
      </c>
      <c r="P7" s="778" t="s">
        <v>95</v>
      </c>
      <c r="Q7" s="778" t="s">
        <v>94</v>
      </c>
      <c r="R7" s="708"/>
      <c r="S7" s="423"/>
      <c r="T7" s="410"/>
    </row>
    <row r="8" spans="1:20" s="432" customFormat="1" ht="3.75" customHeight="1">
      <c r="A8" s="405"/>
      <c r="B8" s="469"/>
      <c r="C8" s="641"/>
      <c r="D8" s="641"/>
      <c r="E8" s="423"/>
      <c r="F8" s="423"/>
      <c r="G8" s="423"/>
      <c r="H8" s="423"/>
      <c r="I8" s="423"/>
      <c r="J8" s="423"/>
      <c r="K8" s="423"/>
      <c r="L8" s="423"/>
      <c r="M8" s="423"/>
      <c r="N8" s="423"/>
      <c r="O8" s="423"/>
      <c r="P8" s="423"/>
      <c r="Q8" s="423"/>
      <c r="R8" s="708"/>
      <c r="S8" s="423"/>
      <c r="T8" s="410"/>
    </row>
    <row r="9" spans="1:20" s="645" customFormat="1" ht="15.75" customHeight="1">
      <c r="A9" s="643"/>
      <c r="B9" s="499"/>
      <c r="C9" s="935" t="s">
        <v>306</v>
      </c>
      <c r="D9" s="935"/>
      <c r="E9" s="355">
        <v>1.1559345267775065</v>
      </c>
      <c r="F9" s="355">
        <v>1.1966717057086136</v>
      </c>
      <c r="G9" s="355">
        <v>1.3610373324770515</v>
      </c>
      <c r="H9" s="355">
        <v>1.5743043136437966</v>
      </c>
      <c r="I9" s="355">
        <v>1.7974725560098339</v>
      </c>
      <c r="J9" s="355">
        <v>1.9688530296117013</v>
      </c>
      <c r="K9" s="355">
        <v>2.1314858189658059</v>
      </c>
      <c r="L9" s="355">
        <v>2.1930839492185004</v>
      </c>
      <c r="M9" s="355">
        <v>2.13770452582364</v>
      </c>
      <c r="N9" s="355">
        <v>2.1449886629214392</v>
      </c>
      <c r="O9" s="355">
        <v>2.0938943634725913</v>
      </c>
      <c r="P9" s="355">
        <v>2.0639923544814844</v>
      </c>
      <c r="Q9" s="355">
        <v>1.8899014921988959</v>
      </c>
      <c r="R9" s="711"/>
      <c r="S9" s="392"/>
      <c r="T9" s="775"/>
    </row>
    <row r="10" spans="1:20" s="645" customFormat="1" ht="15.75" customHeight="1">
      <c r="A10" s="643"/>
      <c r="B10" s="499"/>
      <c r="C10" s="935" t="s">
        <v>307</v>
      </c>
      <c r="D10" s="218"/>
      <c r="E10" s="646"/>
      <c r="F10" s="646"/>
      <c r="G10" s="646"/>
      <c r="H10" s="646"/>
      <c r="I10" s="646"/>
      <c r="J10" s="646"/>
      <c r="K10" s="646"/>
      <c r="L10" s="646"/>
      <c r="M10" s="646"/>
      <c r="N10" s="646"/>
      <c r="O10" s="646"/>
      <c r="P10" s="646"/>
      <c r="Q10" s="646"/>
      <c r="R10" s="712"/>
      <c r="S10" s="392"/>
      <c r="T10" s="775"/>
    </row>
    <row r="11" spans="1:20" s="432" customFormat="1" ht="11.25" customHeight="1">
      <c r="A11" s="405"/>
      <c r="B11" s="469"/>
      <c r="C11" s="415"/>
      <c r="D11" s="95" t="s">
        <v>464</v>
      </c>
      <c r="E11" s="647">
        <v>0.98870894785555541</v>
      </c>
      <c r="F11" s="647">
        <v>1.3109731711666666</v>
      </c>
      <c r="G11" s="647">
        <v>1.3998662716666666</v>
      </c>
      <c r="H11" s="647">
        <v>1.3632953740000004</v>
      </c>
      <c r="I11" s="647">
        <v>2.0045753044666665</v>
      </c>
      <c r="J11" s="647">
        <v>1.9942365065333332</v>
      </c>
      <c r="K11" s="647">
        <v>2.393627169277778</v>
      </c>
      <c r="L11" s="647">
        <v>1.717309667766667</v>
      </c>
      <c r="M11" s="647">
        <v>1.6261226697444446</v>
      </c>
      <c r="N11" s="647">
        <v>1.7938336015222223</v>
      </c>
      <c r="O11" s="647">
        <v>2.706520932633333</v>
      </c>
      <c r="P11" s="647">
        <v>3.3346858648666662</v>
      </c>
      <c r="Q11" s="647">
        <v>3.8593225273999998</v>
      </c>
      <c r="R11" s="576"/>
      <c r="S11" s="87"/>
      <c r="T11" s="775"/>
    </row>
    <row r="12" spans="1:20" s="432" customFormat="1" ht="12.75" customHeight="1">
      <c r="A12" s="405"/>
      <c r="B12" s="469"/>
      <c r="C12" s="415"/>
      <c r="D12" s="95" t="s">
        <v>461</v>
      </c>
      <c r="E12" s="647">
        <v>-30.239187378666667</v>
      </c>
      <c r="F12" s="647">
        <v>-29.631397486466668</v>
      </c>
      <c r="G12" s="647">
        <v>-27.277619465533334</v>
      </c>
      <c r="H12" s="647">
        <v>-25.375470634400003</v>
      </c>
      <c r="I12" s="647">
        <v>-23.721283223583338</v>
      </c>
      <c r="J12" s="647">
        <v>-23.249031596133332</v>
      </c>
      <c r="K12" s="647">
        <v>-21.962280474416669</v>
      </c>
      <c r="L12" s="647">
        <v>-20.519733277683333</v>
      </c>
      <c r="M12" s="647">
        <v>-19.172137120216664</v>
      </c>
      <c r="N12" s="647">
        <v>-18.030019913666663</v>
      </c>
      <c r="O12" s="647">
        <v>-18.427745312599999</v>
      </c>
      <c r="P12" s="647">
        <v>-18.85302654523333</v>
      </c>
      <c r="Q12" s="647">
        <v>-19.784427852499999</v>
      </c>
      <c r="R12" s="576"/>
      <c r="S12" s="87"/>
      <c r="T12" s="775"/>
    </row>
    <row r="13" spans="1:20" s="432" customFormat="1" ht="12" customHeight="1">
      <c r="A13" s="405"/>
      <c r="B13" s="469"/>
      <c r="C13" s="415"/>
      <c r="D13" s="95" t="s">
        <v>462</v>
      </c>
      <c r="E13" s="647">
        <v>2.9039761523333336</v>
      </c>
      <c r="F13" s="647">
        <v>2.9896139806888899</v>
      </c>
      <c r="G13" s="647">
        <v>3.3389531207444456</v>
      </c>
      <c r="H13" s="647">
        <v>3.1170220438333338</v>
      </c>
      <c r="I13" s="647">
        <v>3.5555644548333327</v>
      </c>
      <c r="J13" s="647">
        <v>3.5030135283222221</v>
      </c>
      <c r="K13" s="647">
        <v>3.9283916651222217</v>
      </c>
      <c r="L13" s="647">
        <v>3.9861153239111107</v>
      </c>
      <c r="M13" s="647">
        <v>3.5234713199444436</v>
      </c>
      <c r="N13" s="647">
        <v>3.2331835493444445</v>
      </c>
      <c r="O13" s="647">
        <v>3.1635950512222224</v>
      </c>
      <c r="P13" s="647">
        <v>3.8406621747555554</v>
      </c>
      <c r="Q13" s="647">
        <v>4.3342106658999997</v>
      </c>
      <c r="R13" s="576"/>
      <c r="S13" s="87"/>
      <c r="T13" s="775"/>
    </row>
    <row r="14" spans="1:20" s="432" customFormat="1" ht="12" customHeight="1">
      <c r="A14" s="405"/>
      <c r="B14" s="469"/>
      <c r="C14" s="415"/>
      <c r="D14" s="95" t="s">
        <v>150</v>
      </c>
      <c r="E14" s="647">
        <v>7.6989649042222226</v>
      </c>
      <c r="F14" s="647">
        <v>8.5378640078888903</v>
      </c>
      <c r="G14" s="647">
        <v>10.047002330444444</v>
      </c>
      <c r="H14" s="647">
        <v>10.930519223333334</v>
      </c>
      <c r="I14" s="647">
        <v>11.154121518777778</v>
      </c>
      <c r="J14" s="647">
        <v>13.992150736666668</v>
      </c>
      <c r="K14" s="647">
        <v>13.534660723333333</v>
      </c>
      <c r="L14" s="647">
        <v>15.865445556333333</v>
      </c>
      <c r="M14" s="647">
        <v>13.577900842555556</v>
      </c>
      <c r="N14" s="647">
        <v>16.045277901888891</v>
      </c>
      <c r="O14" s="647">
        <v>14.780654687333334</v>
      </c>
      <c r="P14" s="647">
        <v>15.980522340222223</v>
      </c>
      <c r="Q14" s="647">
        <v>14.869880674888888</v>
      </c>
      <c r="R14" s="576"/>
      <c r="S14" s="87"/>
      <c r="T14" s="775"/>
    </row>
    <row r="15" spans="1:20" s="432" customFormat="1" ht="10.5" customHeight="1">
      <c r="A15" s="405"/>
      <c r="B15" s="469"/>
      <c r="C15" s="415"/>
      <c r="D15" s="172"/>
      <c r="E15" s="648"/>
      <c r="F15" s="648"/>
      <c r="G15" s="648"/>
      <c r="H15" s="648"/>
      <c r="I15" s="648"/>
      <c r="J15" s="648"/>
      <c r="K15" s="648"/>
      <c r="L15" s="648"/>
      <c r="M15" s="648"/>
      <c r="N15" s="648"/>
      <c r="O15" s="648"/>
      <c r="P15" s="648"/>
      <c r="Q15" s="648"/>
      <c r="R15" s="576"/>
      <c r="S15" s="87"/>
      <c r="T15" s="775"/>
    </row>
    <row r="16" spans="1:20" s="432" customFormat="1" ht="10.5" customHeight="1">
      <c r="A16" s="405"/>
      <c r="B16" s="469"/>
      <c r="C16" s="415"/>
      <c r="D16" s="172"/>
      <c r="E16" s="648"/>
      <c r="F16" s="648"/>
      <c r="G16" s="648"/>
      <c r="H16" s="648"/>
      <c r="I16" s="648"/>
      <c r="J16" s="648"/>
      <c r="K16" s="648"/>
      <c r="L16" s="648"/>
      <c r="M16" s="648"/>
      <c r="N16" s="648"/>
      <c r="O16" s="648"/>
      <c r="P16" s="648"/>
      <c r="Q16" s="648"/>
      <c r="R16" s="576"/>
      <c r="S16" s="87"/>
      <c r="T16" s="410"/>
    </row>
    <row r="17" spans="1:20" s="432" customFormat="1" ht="10.5" customHeight="1">
      <c r="A17" s="405"/>
      <c r="B17" s="469"/>
      <c r="C17" s="415"/>
      <c r="D17" s="172"/>
      <c r="E17" s="648"/>
      <c r="F17" s="648"/>
      <c r="G17" s="648"/>
      <c r="H17" s="648"/>
      <c r="I17" s="648"/>
      <c r="J17" s="648"/>
      <c r="K17" s="648"/>
      <c r="L17" s="648"/>
      <c r="M17" s="648"/>
      <c r="N17" s="648"/>
      <c r="O17" s="648"/>
      <c r="P17" s="648"/>
      <c r="Q17" s="648"/>
      <c r="R17" s="576"/>
      <c r="S17" s="87"/>
      <c r="T17" s="410"/>
    </row>
    <row r="18" spans="1:20" s="432" customFormat="1" ht="10.5" customHeight="1">
      <c r="A18" s="405"/>
      <c r="B18" s="469"/>
      <c r="C18" s="415"/>
      <c r="D18" s="172"/>
      <c r="E18" s="648"/>
      <c r="F18" s="648"/>
      <c r="G18" s="648"/>
      <c r="H18" s="648"/>
      <c r="I18" s="648"/>
      <c r="J18" s="648"/>
      <c r="K18" s="648"/>
      <c r="L18" s="648"/>
      <c r="M18" s="648"/>
      <c r="N18" s="648"/>
      <c r="O18" s="648"/>
      <c r="P18" s="648"/>
      <c r="Q18" s="648"/>
      <c r="R18" s="576"/>
      <c r="S18" s="87"/>
      <c r="T18" s="410"/>
    </row>
    <row r="19" spans="1:20" s="432" customFormat="1" ht="10.5" customHeight="1">
      <c r="A19" s="405"/>
      <c r="B19" s="469"/>
      <c r="C19" s="415"/>
      <c r="D19" s="172"/>
      <c r="E19" s="648"/>
      <c r="F19" s="648"/>
      <c r="G19" s="648"/>
      <c r="H19" s="648"/>
      <c r="I19" s="648"/>
      <c r="J19" s="648"/>
      <c r="K19" s="648"/>
      <c r="L19" s="648"/>
      <c r="M19" s="648"/>
      <c r="N19" s="648"/>
      <c r="O19" s="648"/>
      <c r="P19" s="648"/>
      <c r="Q19" s="648"/>
      <c r="R19" s="576"/>
      <c r="S19" s="87"/>
      <c r="T19" s="410"/>
    </row>
    <row r="20" spans="1:20" s="432" customFormat="1" ht="10.5" customHeight="1">
      <c r="A20" s="405"/>
      <c r="B20" s="469"/>
      <c r="C20" s="415"/>
      <c r="D20" s="172"/>
      <c r="E20" s="648"/>
      <c r="F20" s="648"/>
      <c r="G20" s="648"/>
      <c r="H20" s="648"/>
      <c r="I20" s="648"/>
      <c r="J20" s="648"/>
      <c r="K20" s="648"/>
      <c r="L20" s="648"/>
      <c r="M20" s="648"/>
      <c r="N20" s="648"/>
      <c r="O20" s="648"/>
      <c r="P20" s="648"/>
      <c r="Q20" s="648"/>
      <c r="R20" s="576"/>
      <c r="S20" s="87"/>
      <c r="T20" s="410"/>
    </row>
    <row r="21" spans="1:20" s="432" customFormat="1" ht="10.5" customHeight="1">
      <c r="A21" s="405"/>
      <c r="B21" s="469"/>
      <c r="C21" s="415"/>
      <c r="D21" s="172"/>
      <c r="E21" s="648"/>
      <c r="F21" s="648"/>
      <c r="G21" s="648"/>
      <c r="H21" s="648"/>
      <c r="I21" s="648"/>
      <c r="J21" s="648"/>
      <c r="K21" s="648"/>
      <c r="L21" s="648"/>
      <c r="M21" s="648"/>
      <c r="N21" s="648"/>
      <c r="O21" s="648"/>
      <c r="P21" s="648"/>
      <c r="Q21" s="648"/>
      <c r="R21" s="576"/>
      <c r="S21" s="87"/>
      <c r="T21" s="410"/>
    </row>
    <row r="22" spans="1:20" s="432" customFormat="1" ht="10.5" customHeight="1">
      <c r="A22" s="405"/>
      <c r="B22" s="469"/>
      <c r="C22" s="415"/>
      <c r="D22" s="172"/>
      <c r="E22" s="648"/>
      <c r="F22" s="648"/>
      <c r="G22" s="648"/>
      <c r="H22" s="648"/>
      <c r="I22" s="648"/>
      <c r="J22" s="648"/>
      <c r="K22" s="648"/>
      <c r="L22" s="648"/>
      <c r="M22" s="648"/>
      <c r="N22" s="648"/>
      <c r="O22" s="648"/>
      <c r="P22" s="648"/>
      <c r="Q22" s="648"/>
      <c r="R22" s="576"/>
      <c r="S22" s="87"/>
      <c r="T22" s="410"/>
    </row>
    <row r="23" spans="1:20" s="432" customFormat="1" ht="10.5" customHeight="1">
      <c r="A23" s="405"/>
      <c r="B23" s="469"/>
      <c r="C23" s="415"/>
      <c r="D23" s="172"/>
      <c r="E23" s="648"/>
      <c r="F23" s="648"/>
      <c r="G23" s="648"/>
      <c r="H23" s="648"/>
      <c r="I23" s="648"/>
      <c r="J23" s="648"/>
      <c r="K23" s="648"/>
      <c r="L23" s="648"/>
      <c r="M23" s="648"/>
      <c r="N23" s="648"/>
      <c r="O23" s="648"/>
      <c r="P23" s="648"/>
      <c r="Q23" s="648"/>
      <c r="R23" s="576"/>
      <c r="S23" s="87"/>
      <c r="T23" s="410"/>
    </row>
    <row r="24" spans="1:20" s="432" customFormat="1" ht="10.5" customHeight="1">
      <c r="A24" s="405"/>
      <c r="B24" s="469"/>
      <c r="C24" s="415"/>
      <c r="D24" s="172"/>
      <c r="E24" s="648"/>
      <c r="F24" s="648"/>
      <c r="G24" s="648"/>
      <c r="H24" s="648"/>
      <c r="I24" s="648"/>
      <c r="J24" s="648"/>
      <c r="K24" s="648"/>
      <c r="L24" s="648"/>
      <c r="M24" s="648"/>
      <c r="N24" s="648"/>
      <c r="O24" s="648"/>
      <c r="P24" s="648"/>
      <c r="Q24" s="648"/>
      <c r="R24" s="576"/>
      <c r="S24" s="87"/>
      <c r="T24" s="410"/>
    </row>
    <row r="25" spans="1:20" s="432" customFormat="1" ht="10.5" customHeight="1">
      <c r="A25" s="405"/>
      <c r="B25" s="469"/>
      <c r="C25" s="415"/>
      <c r="D25" s="172"/>
      <c r="E25" s="648"/>
      <c r="F25" s="648"/>
      <c r="G25" s="648"/>
      <c r="H25" s="648"/>
      <c r="I25" s="648"/>
      <c r="J25" s="648"/>
      <c r="K25" s="648"/>
      <c r="L25" s="648"/>
      <c r="M25" s="648"/>
      <c r="N25" s="648"/>
      <c r="O25" s="648"/>
      <c r="P25" s="648"/>
      <c r="Q25" s="648"/>
      <c r="R25" s="576"/>
      <c r="S25" s="87"/>
      <c r="T25" s="410"/>
    </row>
    <row r="26" spans="1:20" s="432" customFormat="1" ht="10.5" customHeight="1">
      <c r="A26" s="405"/>
      <c r="B26" s="469"/>
      <c r="C26" s="415"/>
      <c r="D26" s="172"/>
      <c r="E26" s="648"/>
      <c r="F26" s="648"/>
      <c r="G26" s="648"/>
      <c r="H26" s="648"/>
      <c r="I26" s="648"/>
      <c r="J26" s="648"/>
      <c r="K26" s="648"/>
      <c r="L26" s="648"/>
      <c r="M26" s="648"/>
      <c r="N26" s="648"/>
      <c r="O26" s="648"/>
      <c r="P26" s="648"/>
      <c r="Q26" s="648"/>
      <c r="R26" s="576"/>
      <c r="S26" s="87"/>
      <c r="T26" s="410"/>
    </row>
    <row r="27" spans="1:20" s="432" customFormat="1" ht="10.5" customHeight="1">
      <c r="A27" s="405"/>
      <c r="B27" s="469"/>
      <c r="C27" s="415"/>
      <c r="D27" s="172"/>
      <c r="E27" s="648"/>
      <c r="F27" s="648"/>
      <c r="G27" s="648"/>
      <c r="H27" s="648"/>
      <c r="I27" s="648"/>
      <c r="J27" s="648"/>
      <c r="K27" s="648"/>
      <c r="L27" s="648"/>
      <c r="M27" s="648"/>
      <c r="N27" s="648"/>
      <c r="O27" s="648"/>
      <c r="P27" s="648"/>
      <c r="Q27" s="648"/>
      <c r="R27" s="576"/>
      <c r="S27" s="87"/>
      <c r="T27" s="410"/>
    </row>
    <row r="28" spans="1:20" s="432" customFormat="1" ht="6" customHeight="1">
      <c r="A28" s="405"/>
      <c r="B28" s="469"/>
      <c r="C28" s="415"/>
      <c r="D28" s="172"/>
      <c r="E28" s="648"/>
      <c r="F28" s="648"/>
      <c r="G28" s="648"/>
      <c r="H28" s="648"/>
      <c r="I28" s="648"/>
      <c r="J28" s="648"/>
      <c r="K28" s="648"/>
      <c r="L28" s="648"/>
      <c r="M28" s="648"/>
      <c r="N28" s="648"/>
      <c r="O28" s="648"/>
      <c r="P28" s="648"/>
      <c r="Q28" s="648"/>
      <c r="R28" s="576"/>
      <c r="S28" s="87"/>
      <c r="T28" s="410"/>
    </row>
    <row r="29" spans="1:20" s="645" customFormat="1" ht="15.75" customHeight="1">
      <c r="A29" s="643"/>
      <c r="B29" s="499"/>
      <c r="C29" s="935" t="s">
        <v>305</v>
      </c>
      <c r="D29" s="218"/>
      <c r="E29" s="649"/>
      <c r="F29" s="650"/>
      <c r="G29" s="650"/>
      <c r="H29" s="650"/>
      <c r="I29" s="650"/>
      <c r="J29" s="650"/>
      <c r="K29" s="650"/>
      <c r="L29" s="650"/>
      <c r="M29" s="650"/>
      <c r="N29" s="650"/>
      <c r="O29" s="650"/>
      <c r="P29" s="650"/>
      <c r="Q29" s="650"/>
      <c r="R29" s="713"/>
      <c r="S29" s="392"/>
      <c r="T29" s="644"/>
    </row>
    <row r="30" spans="1:20" s="432" customFormat="1" ht="11.25" customHeight="1">
      <c r="A30" s="405"/>
      <c r="B30" s="469"/>
      <c r="C30" s="937"/>
      <c r="D30" s="95" t="s">
        <v>151</v>
      </c>
      <c r="E30" s="647">
        <v>1.8427612698666669</v>
      </c>
      <c r="F30" s="647">
        <v>2.3053573854000002</v>
      </c>
      <c r="G30" s="647">
        <v>2.8493574175333336</v>
      </c>
      <c r="H30" s="647">
        <v>4.5561968316000003</v>
      </c>
      <c r="I30" s="647">
        <v>4.8641431524999996</v>
      </c>
      <c r="J30" s="647">
        <v>5.1962669334333329</v>
      </c>
      <c r="K30" s="647">
        <v>5.3152462129666667</v>
      </c>
      <c r="L30" s="647">
        <v>6.3718830043333332</v>
      </c>
      <c r="M30" s="647">
        <v>6.9984287021666667</v>
      </c>
      <c r="N30" s="647">
        <v>8.0734578841333331</v>
      </c>
      <c r="O30" s="647">
        <v>8.0995105781000003</v>
      </c>
      <c r="P30" s="647">
        <v>7.2359084557333331</v>
      </c>
      <c r="Q30" s="647">
        <v>5.7840010344000001</v>
      </c>
      <c r="R30" s="714"/>
      <c r="S30" s="87"/>
      <c r="T30" s="410"/>
    </row>
    <row r="31" spans="1:20" s="432" customFormat="1" ht="12.75" customHeight="1">
      <c r="A31" s="405"/>
      <c r="B31" s="469"/>
      <c r="C31" s="937"/>
      <c r="D31" s="95" t="s">
        <v>463</v>
      </c>
      <c r="E31" s="647">
        <v>-20.8419534258</v>
      </c>
      <c r="F31" s="647">
        <v>-20.117484865733335</v>
      </c>
      <c r="G31" s="647">
        <v>-16.9534847376</v>
      </c>
      <c r="H31" s="647">
        <v>-14.351692901599998</v>
      </c>
      <c r="I31" s="647">
        <v>-11.954813460666665</v>
      </c>
      <c r="J31" s="647">
        <v>-10.813997158200001</v>
      </c>
      <c r="K31" s="647">
        <v>-9.1051182060333335</v>
      </c>
      <c r="L31" s="647">
        <v>-7.3305611209666663</v>
      </c>
      <c r="M31" s="647">
        <v>-6.5854272534333331</v>
      </c>
      <c r="N31" s="647">
        <v>-6.1907028253999998</v>
      </c>
      <c r="O31" s="647">
        <v>-7.3955055757666663</v>
      </c>
      <c r="P31" s="647">
        <v>-8.232036410600001</v>
      </c>
      <c r="Q31" s="647">
        <v>-9.2562206712333328</v>
      </c>
      <c r="R31" s="714"/>
      <c r="S31" s="87"/>
      <c r="T31" s="410"/>
    </row>
    <row r="32" spans="1:20" s="432" customFormat="1" ht="11.25" customHeight="1">
      <c r="A32" s="405"/>
      <c r="B32" s="469"/>
      <c r="C32" s="937"/>
      <c r="D32" s="95" t="s">
        <v>149</v>
      </c>
      <c r="E32" s="647">
        <v>1.6397862595333332</v>
      </c>
      <c r="F32" s="647">
        <v>2.4739454872333333</v>
      </c>
      <c r="G32" s="647">
        <v>2.4816706312000001</v>
      </c>
      <c r="H32" s="647">
        <v>2.9375475192000002</v>
      </c>
      <c r="I32" s="647">
        <v>3.3811910015666666</v>
      </c>
      <c r="J32" s="647">
        <v>4.060561703566667</v>
      </c>
      <c r="K32" s="647">
        <v>5.0606313502666671</v>
      </c>
      <c r="L32" s="647">
        <v>6.0559152439333337</v>
      </c>
      <c r="M32" s="647">
        <v>5.5463480924999997</v>
      </c>
      <c r="N32" s="647">
        <v>3.7128961571999994</v>
      </c>
      <c r="O32" s="647">
        <v>2.4984452811</v>
      </c>
      <c r="P32" s="647">
        <v>2.2225393294333333</v>
      </c>
      <c r="Q32" s="647">
        <v>1.6979758217000003</v>
      </c>
      <c r="R32" s="714"/>
      <c r="S32" s="87"/>
      <c r="T32" s="410"/>
    </row>
    <row r="33" spans="1:20" s="432" customFormat="1" ht="12" customHeight="1">
      <c r="A33" s="405"/>
      <c r="B33" s="469"/>
      <c r="C33" s="937"/>
      <c r="D33" s="95" t="s">
        <v>152</v>
      </c>
      <c r="E33" s="647">
        <v>4.8875659469999997</v>
      </c>
      <c r="F33" s="647">
        <v>5.228178084333333</v>
      </c>
      <c r="G33" s="647">
        <v>6.0211151700000007</v>
      </c>
      <c r="H33" s="647">
        <v>5.1959042936666657</v>
      </c>
      <c r="I33" s="647">
        <v>4.5965489869999994</v>
      </c>
      <c r="J33" s="647">
        <v>3.7730347263333326</v>
      </c>
      <c r="K33" s="647">
        <v>3.4518464650000005</v>
      </c>
      <c r="L33" s="647">
        <v>4.3143375353333333</v>
      </c>
      <c r="M33" s="647">
        <v>5.6232483246666662</v>
      </c>
      <c r="N33" s="647">
        <v>7.4513659693333336</v>
      </c>
      <c r="O33" s="647">
        <v>9.7571002743333324</v>
      </c>
      <c r="P33" s="647">
        <v>11.635130607666667</v>
      </c>
      <c r="Q33" s="647">
        <v>12.089338260333333</v>
      </c>
      <c r="R33" s="714"/>
      <c r="S33" s="87"/>
      <c r="T33" s="410"/>
    </row>
    <row r="34" spans="1:20" s="645" customFormat="1" ht="21" customHeight="1">
      <c r="A34" s="643"/>
      <c r="B34" s="499"/>
      <c r="C34" s="1705" t="s">
        <v>304</v>
      </c>
      <c r="D34" s="1705"/>
      <c r="E34" s="651">
        <v>0.16979258846926223</v>
      </c>
      <c r="F34" s="651">
        <v>-3.3476755004570311</v>
      </c>
      <c r="G34" s="651">
        <v>-6.0651560548957661</v>
      </c>
      <c r="H34" s="651">
        <v>-8.5326332966785703</v>
      </c>
      <c r="I34" s="651">
        <v>-11.494659011243739</v>
      </c>
      <c r="J34" s="651">
        <v>-14.494213061404613</v>
      </c>
      <c r="K34" s="651">
        <v>-17.167523022247568</v>
      </c>
      <c r="L34" s="651">
        <v>-18.576269416660555</v>
      </c>
      <c r="M34" s="651">
        <v>-16.94964780141893</v>
      </c>
      <c r="N34" s="651">
        <v>-13.71552288849785</v>
      </c>
      <c r="O34" s="651">
        <v>-12.473269067316814</v>
      </c>
      <c r="P34" s="651">
        <v>-12.549193567755802</v>
      </c>
      <c r="Q34" s="651">
        <v>-13.276923198037137</v>
      </c>
      <c r="R34" s="713"/>
      <c r="S34" s="392"/>
    </row>
    <row r="35" spans="1:20" s="657" customFormat="1" ht="16.5" customHeight="1">
      <c r="A35" s="652"/>
      <c r="B35" s="653"/>
      <c r="C35" s="354" t="s">
        <v>335</v>
      </c>
      <c r="D35" s="654"/>
      <c r="E35" s="655">
        <v>-8.2249159666128602</v>
      </c>
      <c r="F35" s="655">
        <v>-6.1721253045424982</v>
      </c>
      <c r="G35" s="655">
        <v>-4.4160331312664205</v>
      </c>
      <c r="H35" s="655">
        <v>-3.3707490664370581</v>
      </c>
      <c r="I35" s="655">
        <v>-1.7710049745440923</v>
      </c>
      <c r="J35" s="655">
        <v>0.12620790901790321</v>
      </c>
      <c r="K35" s="655">
        <v>1.6792420811565016</v>
      </c>
      <c r="L35" s="655">
        <v>2.5322824173496365</v>
      </c>
      <c r="M35" s="655">
        <v>2.345814412637913</v>
      </c>
      <c r="N35" s="655">
        <v>1.5256145578191604</v>
      </c>
      <c r="O35" s="655">
        <v>2.0599032732916998</v>
      </c>
      <c r="P35" s="655">
        <v>2.2513711922046085</v>
      </c>
      <c r="Q35" s="655">
        <v>2.2528989451332122</v>
      </c>
      <c r="R35" s="715"/>
      <c r="S35" s="393"/>
      <c r="T35" s="656"/>
    </row>
    <row r="36" spans="1:20" s="432" customFormat="1" ht="10.5" customHeight="1">
      <c r="A36" s="405"/>
      <c r="B36" s="469"/>
      <c r="C36" s="658"/>
      <c r="D36" s="172"/>
      <c r="E36" s="659"/>
      <c r="F36" s="659"/>
      <c r="G36" s="659"/>
      <c r="H36" s="659"/>
      <c r="I36" s="659"/>
      <c r="J36" s="659"/>
      <c r="K36" s="659"/>
      <c r="L36" s="659"/>
      <c r="M36" s="659"/>
      <c r="N36" s="659"/>
      <c r="O36" s="659"/>
      <c r="P36" s="659"/>
      <c r="Q36" s="659"/>
      <c r="R36" s="714"/>
      <c r="S36" s="87"/>
    </row>
    <row r="37" spans="1:20" s="432" customFormat="1" ht="10.5" customHeight="1">
      <c r="A37" s="405"/>
      <c r="B37" s="469"/>
      <c r="C37" s="658"/>
      <c r="D37" s="172"/>
      <c r="E37" s="659"/>
      <c r="F37" s="659"/>
      <c r="G37" s="659"/>
      <c r="H37" s="659"/>
      <c r="I37" s="659"/>
      <c r="J37" s="659"/>
      <c r="K37" s="659"/>
      <c r="L37" s="659"/>
      <c r="M37" s="659"/>
      <c r="N37" s="659"/>
      <c r="O37" s="659"/>
      <c r="P37" s="659"/>
      <c r="Q37" s="659"/>
      <c r="R37" s="714"/>
      <c r="S37" s="87"/>
    </row>
    <row r="38" spans="1:20" s="432" customFormat="1" ht="10.5" customHeight="1">
      <c r="A38" s="405"/>
      <c r="B38" s="469"/>
      <c r="C38" s="658"/>
      <c r="D38" s="172"/>
      <c r="E38" s="659"/>
      <c r="F38" s="659"/>
      <c r="G38" s="659"/>
      <c r="H38" s="659"/>
      <c r="I38" s="659"/>
      <c r="J38" s="659"/>
      <c r="K38" s="659"/>
      <c r="L38" s="659"/>
      <c r="M38" s="659"/>
      <c r="N38" s="659"/>
      <c r="O38" s="659"/>
      <c r="P38" s="659"/>
      <c r="Q38" s="659"/>
      <c r="R38" s="714"/>
      <c r="S38" s="87"/>
    </row>
    <row r="39" spans="1:20" s="432" customFormat="1" ht="10.5" customHeight="1">
      <c r="A39" s="405"/>
      <c r="B39" s="469"/>
      <c r="C39" s="658"/>
      <c r="D39" s="172"/>
      <c r="E39" s="659"/>
      <c r="F39" s="659"/>
      <c r="G39" s="659"/>
      <c r="H39" s="659"/>
      <c r="I39" s="659"/>
      <c r="J39" s="659"/>
      <c r="K39" s="659"/>
      <c r="L39" s="659"/>
      <c r="M39" s="659"/>
      <c r="N39" s="659"/>
      <c r="O39" s="659"/>
      <c r="P39" s="659"/>
      <c r="Q39" s="659"/>
      <c r="R39" s="714"/>
      <c r="S39" s="87"/>
    </row>
    <row r="40" spans="1:20" s="432" customFormat="1" ht="10.5" customHeight="1">
      <c r="A40" s="405"/>
      <c r="B40" s="469"/>
      <c r="C40" s="658"/>
      <c r="D40" s="172"/>
      <c r="E40" s="659"/>
      <c r="F40" s="659"/>
      <c r="G40" s="659"/>
      <c r="H40" s="659"/>
      <c r="I40" s="659"/>
      <c r="J40" s="659"/>
      <c r="K40" s="659"/>
      <c r="L40" s="659"/>
      <c r="M40" s="659"/>
      <c r="N40" s="659"/>
      <c r="O40" s="659"/>
      <c r="P40" s="659"/>
      <c r="Q40" s="659"/>
      <c r="R40" s="714"/>
      <c r="S40" s="87"/>
    </row>
    <row r="41" spans="1:20" s="432" customFormat="1" ht="10.5" customHeight="1">
      <c r="A41" s="405"/>
      <c r="B41" s="469"/>
      <c r="C41" s="658"/>
      <c r="D41" s="172"/>
      <c r="E41" s="659"/>
      <c r="F41" s="659"/>
      <c r="G41" s="659"/>
      <c r="H41" s="659"/>
      <c r="I41" s="659"/>
      <c r="J41" s="659"/>
      <c r="K41" s="659"/>
      <c r="L41" s="659"/>
      <c r="M41" s="659"/>
      <c r="N41" s="659"/>
      <c r="O41" s="659"/>
      <c r="P41" s="659"/>
      <c r="Q41" s="659"/>
      <c r="R41" s="714"/>
      <c r="S41" s="87"/>
    </row>
    <row r="42" spans="1:20" s="432" customFormat="1" ht="10.5" customHeight="1">
      <c r="A42" s="405"/>
      <c r="B42" s="469"/>
      <c r="C42" s="658"/>
      <c r="D42" s="172"/>
      <c r="E42" s="659"/>
      <c r="F42" s="659"/>
      <c r="G42" s="659"/>
      <c r="H42" s="659"/>
      <c r="I42" s="659"/>
      <c r="J42" s="659"/>
      <c r="K42" s="659"/>
      <c r="L42" s="659"/>
      <c r="M42" s="659"/>
      <c r="N42" s="659"/>
      <c r="O42" s="659"/>
      <c r="P42" s="659"/>
      <c r="Q42" s="659"/>
      <c r="R42" s="714"/>
      <c r="S42" s="87"/>
    </row>
    <row r="43" spans="1:20" s="432" customFormat="1" ht="10.5" customHeight="1">
      <c r="A43" s="405"/>
      <c r="B43" s="469"/>
      <c r="C43" s="658"/>
      <c r="D43" s="172"/>
      <c r="E43" s="659"/>
      <c r="F43" s="659"/>
      <c r="G43" s="659"/>
      <c r="H43" s="659"/>
      <c r="I43" s="659"/>
      <c r="J43" s="659"/>
      <c r="K43" s="659"/>
      <c r="L43" s="659"/>
      <c r="M43" s="659"/>
      <c r="N43" s="659"/>
      <c r="O43" s="659"/>
      <c r="P43" s="659"/>
      <c r="Q43" s="659"/>
      <c r="R43" s="714"/>
      <c r="S43" s="87"/>
    </row>
    <row r="44" spans="1:20" s="432" customFormat="1" ht="10.5" customHeight="1">
      <c r="A44" s="405"/>
      <c r="B44" s="469"/>
      <c r="C44" s="658"/>
      <c r="D44" s="172"/>
      <c r="E44" s="659"/>
      <c r="F44" s="659"/>
      <c r="G44" s="659"/>
      <c r="H44" s="659"/>
      <c r="I44" s="659"/>
      <c r="J44" s="659"/>
      <c r="K44" s="659"/>
      <c r="L44" s="659"/>
      <c r="M44" s="659"/>
      <c r="N44" s="659"/>
      <c r="O44" s="659"/>
      <c r="P44" s="659"/>
      <c r="Q44" s="659"/>
      <c r="R44" s="714"/>
      <c r="S44" s="87"/>
    </row>
    <row r="45" spans="1:20" s="432" customFormat="1" ht="10.5" customHeight="1">
      <c r="A45" s="405"/>
      <c r="B45" s="469"/>
      <c r="C45" s="658"/>
      <c r="D45" s="172"/>
      <c r="E45" s="659"/>
      <c r="F45" s="659"/>
      <c r="G45" s="659"/>
      <c r="H45" s="659"/>
      <c r="I45" s="659"/>
      <c r="J45" s="659"/>
      <c r="K45" s="659"/>
      <c r="L45" s="659"/>
      <c r="M45" s="659"/>
      <c r="N45" s="659"/>
      <c r="O45" s="659"/>
      <c r="P45" s="659"/>
      <c r="Q45" s="659"/>
      <c r="R45" s="714"/>
      <c r="S45" s="87"/>
    </row>
    <row r="46" spans="1:20" s="432" customFormat="1" ht="10.5" customHeight="1">
      <c r="A46" s="405"/>
      <c r="B46" s="469"/>
      <c r="C46" s="658"/>
      <c r="D46" s="172"/>
      <c r="E46" s="659"/>
      <c r="F46" s="659"/>
      <c r="G46" s="659"/>
      <c r="H46" s="659"/>
      <c r="I46" s="659"/>
      <c r="J46" s="659"/>
      <c r="K46" s="659"/>
      <c r="L46" s="659"/>
      <c r="M46" s="659"/>
      <c r="N46" s="659"/>
      <c r="O46" s="659"/>
      <c r="P46" s="659"/>
      <c r="Q46" s="659"/>
      <c r="R46" s="714"/>
      <c r="S46" s="87"/>
    </row>
    <row r="47" spans="1:20" s="432" customFormat="1" ht="10.5" customHeight="1">
      <c r="A47" s="405"/>
      <c r="B47" s="469"/>
      <c r="C47" s="658"/>
      <c r="D47" s="172"/>
      <c r="E47" s="659"/>
      <c r="F47" s="659"/>
      <c r="G47" s="659"/>
      <c r="H47" s="659"/>
      <c r="I47" s="659"/>
      <c r="J47" s="659"/>
      <c r="K47" s="659"/>
      <c r="L47" s="659"/>
      <c r="M47" s="659"/>
      <c r="N47" s="659"/>
      <c r="O47" s="659"/>
      <c r="P47" s="659"/>
      <c r="Q47" s="659"/>
      <c r="R47" s="714"/>
      <c r="S47" s="87"/>
    </row>
    <row r="48" spans="1:20" s="432" customFormat="1" ht="10.5" customHeight="1">
      <c r="A48" s="405"/>
      <c r="B48" s="469"/>
      <c r="C48" s="658"/>
      <c r="D48" s="172"/>
      <c r="E48" s="659"/>
      <c r="F48" s="659"/>
      <c r="G48" s="659"/>
      <c r="H48" s="659"/>
      <c r="I48" s="659"/>
      <c r="J48" s="659"/>
      <c r="K48" s="659"/>
      <c r="L48" s="659"/>
      <c r="M48" s="659"/>
      <c r="N48" s="659"/>
      <c r="O48" s="659"/>
      <c r="P48" s="659"/>
      <c r="Q48" s="659"/>
      <c r="R48" s="714"/>
      <c r="S48" s="87"/>
    </row>
    <row r="49" spans="1:20" s="645" customFormat="1" ht="15.75" customHeight="1">
      <c r="A49" s="643"/>
      <c r="B49" s="499"/>
      <c r="C49" s="935" t="s">
        <v>153</v>
      </c>
      <c r="D49" s="218"/>
      <c r="E49" s="649"/>
      <c r="F49" s="650"/>
      <c r="G49" s="650"/>
      <c r="H49" s="650"/>
      <c r="I49" s="650"/>
      <c r="J49" s="650"/>
      <c r="K49" s="650"/>
      <c r="L49" s="650"/>
      <c r="M49" s="650"/>
      <c r="N49" s="650"/>
      <c r="O49" s="650"/>
      <c r="P49" s="650"/>
      <c r="Q49" s="650"/>
      <c r="R49" s="713"/>
      <c r="S49" s="392"/>
      <c r="T49" s="644"/>
    </row>
    <row r="50" spans="1:20" s="645" customFormat="1" ht="15.75" customHeight="1">
      <c r="A50" s="643"/>
      <c r="B50" s="499"/>
      <c r="C50" s="660"/>
      <c r="D50" s="244" t="s">
        <v>303</v>
      </c>
      <c r="E50" s="655">
        <v>482.55599999999998</v>
      </c>
      <c r="F50" s="655">
        <v>494.73</v>
      </c>
      <c r="G50" s="655">
        <v>487.62900000000002</v>
      </c>
      <c r="H50" s="655">
        <v>471.47399999999999</v>
      </c>
      <c r="I50" s="655">
        <v>450.96100000000001</v>
      </c>
      <c r="J50" s="655">
        <v>432.274</v>
      </c>
      <c r="K50" s="655">
        <v>418.18900000000002</v>
      </c>
      <c r="L50" s="655">
        <v>416.27499999999998</v>
      </c>
      <c r="M50" s="655">
        <v>418.23500000000001</v>
      </c>
      <c r="N50" s="655">
        <v>410.81900000000002</v>
      </c>
      <c r="O50" s="655">
        <v>404.56400000000002</v>
      </c>
      <c r="P50" s="655">
        <v>404.625</v>
      </c>
      <c r="Q50" s="655">
        <v>403.77100000000002</v>
      </c>
      <c r="R50" s="713"/>
      <c r="S50" s="392"/>
      <c r="T50" s="644"/>
    </row>
    <row r="51" spans="1:20" s="664" customFormat="1" ht="12" customHeight="1">
      <c r="A51" s="661"/>
      <c r="B51" s="662"/>
      <c r="C51" s="663"/>
      <c r="D51" s="702" t="s">
        <v>237</v>
      </c>
      <c r="E51" s="647">
        <v>21.448</v>
      </c>
      <c r="F51" s="647">
        <v>22.411999999999999</v>
      </c>
      <c r="G51" s="647">
        <v>21.803999999999998</v>
      </c>
      <c r="H51" s="647">
        <v>20.495999999999999</v>
      </c>
      <c r="I51" s="647">
        <v>18.724</v>
      </c>
      <c r="J51" s="647">
        <v>18.724</v>
      </c>
      <c r="K51" s="647">
        <v>16.57</v>
      </c>
      <c r="L51" s="647">
        <v>16.056999999999999</v>
      </c>
      <c r="M51" s="647">
        <v>15.147</v>
      </c>
      <c r="N51" s="647">
        <v>15.574</v>
      </c>
      <c r="O51" s="647">
        <v>15.989000000000001</v>
      </c>
      <c r="P51" s="647">
        <v>17.916</v>
      </c>
      <c r="Q51" s="647">
        <v>18.248000000000001</v>
      </c>
      <c r="R51" s="716"/>
      <c r="S51" s="87"/>
      <c r="T51" s="644"/>
    </row>
    <row r="52" spans="1:20" s="668" customFormat="1" ht="15" customHeight="1">
      <c r="A52" s="665"/>
      <c r="B52" s="666"/>
      <c r="C52" s="667"/>
      <c r="D52" s="244" t="s">
        <v>301</v>
      </c>
      <c r="E52" s="655">
        <v>46.031999999999996</v>
      </c>
      <c r="F52" s="655">
        <v>59.506</v>
      </c>
      <c r="G52" s="655">
        <v>43.954000000000001</v>
      </c>
      <c r="H52" s="655">
        <v>50.847999999999999</v>
      </c>
      <c r="I52" s="655">
        <v>37.706000000000003</v>
      </c>
      <c r="J52" s="655">
        <v>43.573</v>
      </c>
      <c r="K52" s="655">
        <v>41.206000000000003</v>
      </c>
      <c r="L52" s="655">
        <v>43.354999999999997</v>
      </c>
      <c r="M52" s="655">
        <v>42.595999999999997</v>
      </c>
      <c r="N52" s="655">
        <v>58.887</v>
      </c>
      <c r="O52" s="655">
        <v>53.715000000000003</v>
      </c>
      <c r="P52" s="655">
        <v>56.884</v>
      </c>
      <c r="Q52" s="655">
        <v>40.939</v>
      </c>
      <c r="R52" s="717"/>
      <c r="S52" s="392"/>
      <c r="T52" s="644"/>
    </row>
    <row r="53" spans="1:20" s="432" customFormat="1" ht="11.25" customHeight="1">
      <c r="A53" s="405"/>
      <c r="B53" s="469"/>
      <c r="C53" s="658"/>
      <c r="D53" s="702" t="s">
        <v>238</v>
      </c>
      <c r="E53" s="647">
        <v>-14.807617567042374</v>
      </c>
      <c r="F53" s="647">
        <v>-8.3592570918162963</v>
      </c>
      <c r="G53" s="647">
        <v>-18.045196897374694</v>
      </c>
      <c r="H53" s="647">
        <v>-4.8930121203052508</v>
      </c>
      <c r="I53" s="647">
        <v>-24.792564225307167</v>
      </c>
      <c r="J53" s="647">
        <v>-12.864456265248169</v>
      </c>
      <c r="K53" s="647">
        <v>-16.748828188136411</v>
      </c>
      <c r="L53" s="647">
        <v>-8.2822085889570634</v>
      </c>
      <c r="M53" s="647">
        <v>-15.437147621694603</v>
      </c>
      <c r="N53" s="647">
        <v>-10.03300027500228</v>
      </c>
      <c r="O53" s="647">
        <v>-7.8471066582030851</v>
      </c>
      <c r="P53" s="647">
        <v>-2.3316506988084185</v>
      </c>
      <c r="Q53" s="647">
        <v>-11.064042405283271</v>
      </c>
      <c r="R53" s="714"/>
      <c r="S53" s="87"/>
      <c r="T53" s="644"/>
    </row>
    <row r="54" spans="1:20" s="645" customFormat="1" ht="15.75" customHeight="1">
      <c r="A54" s="643"/>
      <c r="B54" s="499"/>
      <c r="C54" s="935" t="s">
        <v>302</v>
      </c>
      <c r="D54" s="218"/>
      <c r="E54" s="655">
        <v>5.9660000000000002</v>
      </c>
      <c r="F54" s="655">
        <v>11.226000000000001</v>
      </c>
      <c r="G54" s="655">
        <v>14.064</v>
      </c>
      <c r="H54" s="655">
        <v>15.891999999999999</v>
      </c>
      <c r="I54" s="655">
        <v>10.977</v>
      </c>
      <c r="J54" s="655">
        <v>17.074000000000002</v>
      </c>
      <c r="K54" s="655">
        <v>13.68</v>
      </c>
      <c r="L54" s="655">
        <v>11.481999999999999</v>
      </c>
      <c r="M54" s="655">
        <v>10.444000000000001</v>
      </c>
      <c r="N54" s="655">
        <v>11.987</v>
      </c>
      <c r="O54" s="655">
        <v>15.068</v>
      </c>
      <c r="P54" s="655">
        <v>10.233000000000001</v>
      </c>
      <c r="Q54" s="655">
        <v>6.984</v>
      </c>
      <c r="R54" s="713"/>
      <c r="S54" s="392"/>
      <c r="T54" s="644"/>
    </row>
    <row r="55" spans="1:20" s="432" customFormat="1" ht="9.75" customHeight="1">
      <c r="A55" s="623"/>
      <c r="B55" s="669"/>
      <c r="C55" s="670"/>
      <c r="D55" s="702" t="s">
        <v>154</v>
      </c>
      <c r="E55" s="647">
        <v>-43.110517783922951</v>
      </c>
      <c r="F55" s="647">
        <v>-27.848833472588208</v>
      </c>
      <c r="G55" s="647">
        <v>-9.9442914772363444</v>
      </c>
      <c r="H55" s="647">
        <v>-2.7060119995102272</v>
      </c>
      <c r="I55" s="647">
        <v>-22.973826398147491</v>
      </c>
      <c r="J55" s="647">
        <v>1.197249881460416</v>
      </c>
      <c r="K55" s="647">
        <v>-15.939535455327524</v>
      </c>
      <c r="L55" s="647">
        <v>-3.9163179916318014</v>
      </c>
      <c r="M55" s="647">
        <v>8.8710518086104528</v>
      </c>
      <c r="N55" s="647">
        <v>7.4296468901236867</v>
      </c>
      <c r="O55" s="647">
        <v>59.534145050291151</v>
      </c>
      <c r="P55" s="647">
        <v>22.933685728015398</v>
      </c>
      <c r="Q55" s="647">
        <v>17.063359034529</v>
      </c>
      <c r="R55" s="714"/>
      <c r="S55" s="87"/>
      <c r="T55" s="644"/>
    </row>
    <row r="56" spans="1:20" s="645" customFormat="1" ht="15.75" customHeight="1">
      <c r="A56" s="643"/>
      <c r="B56" s="499"/>
      <c r="C56" s="1705" t="s">
        <v>334</v>
      </c>
      <c r="D56" s="1705"/>
      <c r="E56" s="655">
        <v>224.489</v>
      </c>
      <c r="F56" s="655">
        <v>221.23400000000001</v>
      </c>
      <c r="G56" s="655">
        <v>217.255</v>
      </c>
      <c r="H56" s="655">
        <v>210.285</v>
      </c>
      <c r="I56" s="655">
        <v>211.43100000000001</v>
      </c>
      <c r="J56" s="655">
        <v>200.786</v>
      </c>
      <c r="K56" s="655">
        <v>191.30699999999999</v>
      </c>
      <c r="L56" s="655">
        <v>189.06899999999999</v>
      </c>
      <c r="M56" s="655">
        <v>185.47300000000001</v>
      </c>
      <c r="N56" s="655">
        <v>188.96899999999999</v>
      </c>
      <c r="O56" s="655">
        <v>180.16399999999999</v>
      </c>
      <c r="P56" s="655">
        <v>182.46799999999999</v>
      </c>
      <c r="Q56" s="655">
        <v>185.28399999999999</v>
      </c>
      <c r="R56" s="714"/>
      <c r="S56" s="392"/>
      <c r="T56" s="644"/>
    </row>
    <row r="57" spans="1:20" s="432" customFormat="1" ht="10.5" customHeight="1">
      <c r="A57" s="405"/>
      <c r="B57" s="469"/>
      <c r="C57" s="671"/>
      <c r="D57" s="671"/>
      <c r="E57" s="672"/>
      <c r="F57" s="673"/>
      <c r="G57" s="673"/>
      <c r="H57" s="673"/>
      <c r="I57" s="673"/>
      <c r="J57" s="673"/>
      <c r="K57" s="673"/>
      <c r="L57" s="673"/>
      <c r="M57" s="673"/>
      <c r="N57" s="673"/>
      <c r="O57" s="673"/>
      <c r="P57" s="673"/>
      <c r="Q57" s="673"/>
      <c r="R57" s="714"/>
      <c r="S57" s="87"/>
      <c r="T57" s="644"/>
    </row>
    <row r="58" spans="1:20" s="432" customFormat="1" ht="10.5" customHeight="1">
      <c r="A58" s="405"/>
      <c r="B58" s="469"/>
      <c r="C58" s="658"/>
      <c r="D58" s="172"/>
      <c r="E58" s="648"/>
      <c r="F58" s="648"/>
      <c r="G58" s="648"/>
      <c r="H58" s="648"/>
      <c r="I58" s="648"/>
      <c r="J58" s="648"/>
      <c r="K58" s="648"/>
      <c r="L58" s="648"/>
      <c r="M58" s="648"/>
      <c r="N58" s="648"/>
      <c r="O58" s="648"/>
      <c r="P58" s="648"/>
      <c r="Q58" s="648"/>
      <c r="R58" s="714"/>
      <c r="S58" s="87"/>
      <c r="T58" s="644"/>
    </row>
    <row r="59" spans="1:20" s="432" customFormat="1" ht="10.5" customHeight="1">
      <c r="A59" s="405"/>
      <c r="B59" s="469"/>
      <c r="C59" s="658"/>
      <c r="D59" s="172"/>
      <c r="E59" s="659"/>
      <c r="F59" s="659"/>
      <c r="G59" s="659"/>
      <c r="H59" s="659"/>
      <c r="I59" s="659"/>
      <c r="J59" s="659"/>
      <c r="K59" s="659"/>
      <c r="L59" s="659"/>
      <c r="M59" s="659"/>
      <c r="N59" s="659"/>
      <c r="O59" s="659"/>
      <c r="P59" s="659"/>
      <c r="Q59" s="659"/>
      <c r="R59" s="714"/>
      <c r="S59" s="87"/>
      <c r="T59" s="644"/>
    </row>
    <row r="60" spans="1:20" s="432" customFormat="1" ht="10.5" customHeight="1">
      <c r="A60" s="405"/>
      <c r="B60" s="469"/>
      <c r="C60" s="658"/>
      <c r="D60" s="172"/>
      <c r="E60" s="659"/>
      <c r="F60" s="659"/>
      <c r="G60" s="659"/>
      <c r="H60" s="659"/>
      <c r="I60" s="659"/>
      <c r="J60" s="659"/>
      <c r="K60" s="659"/>
      <c r="L60" s="659"/>
      <c r="M60" s="659"/>
      <c r="N60" s="659"/>
      <c r="O60" s="659"/>
      <c r="P60" s="659"/>
      <c r="Q60" s="659"/>
      <c r="R60" s="714"/>
      <c r="S60" s="87"/>
      <c r="T60" s="644"/>
    </row>
    <row r="61" spans="1:20" s="432" customFormat="1" ht="10.5" customHeight="1">
      <c r="A61" s="405"/>
      <c r="B61" s="469"/>
      <c r="C61" s="658"/>
      <c r="D61" s="172"/>
      <c r="E61" s="659"/>
      <c r="F61" s="659"/>
      <c r="G61" s="659"/>
      <c r="H61" s="659"/>
      <c r="I61" s="659"/>
      <c r="J61" s="659"/>
      <c r="K61" s="659"/>
      <c r="L61" s="659"/>
      <c r="M61" s="659"/>
      <c r="N61" s="659"/>
      <c r="O61" s="659"/>
      <c r="P61" s="659"/>
      <c r="Q61" s="659"/>
      <c r="R61" s="714"/>
      <c r="S61" s="87"/>
      <c r="T61" s="644"/>
    </row>
    <row r="62" spans="1:20" s="432" customFormat="1" ht="10.5" customHeight="1">
      <c r="A62" s="405"/>
      <c r="B62" s="469"/>
      <c r="C62" s="658"/>
      <c r="D62" s="172"/>
      <c r="E62" s="659"/>
      <c r="F62" s="659"/>
      <c r="G62" s="659"/>
      <c r="H62" s="659"/>
      <c r="I62" s="659"/>
      <c r="J62" s="659"/>
      <c r="K62" s="659"/>
      <c r="L62" s="659"/>
      <c r="M62" s="659"/>
      <c r="N62" s="659"/>
      <c r="O62" s="659"/>
      <c r="P62" s="659"/>
      <c r="Q62" s="659"/>
      <c r="R62" s="714"/>
      <c r="S62" s="87"/>
      <c r="T62" s="644"/>
    </row>
    <row r="63" spans="1:20" s="432" customFormat="1" ht="10.5" customHeight="1">
      <c r="A63" s="405"/>
      <c r="B63" s="469"/>
      <c r="C63" s="658"/>
      <c r="D63" s="172"/>
      <c r="E63" s="659"/>
      <c r="F63" s="659"/>
      <c r="G63" s="659"/>
      <c r="H63" s="659"/>
      <c r="I63" s="659"/>
      <c r="J63" s="659"/>
      <c r="K63" s="659"/>
      <c r="L63" s="659"/>
      <c r="M63" s="659"/>
      <c r="N63" s="659"/>
      <c r="O63" s="659"/>
      <c r="P63" s="659"/>
      <c r="Q63" s="659"/>
      <c r="R63" s="714"/>
      <c r="S63" s="87"/>
      <c r="T63" s="644"/>
    </row>
    <row r="64" spans="1:20" s="432" customFormat="1" ht="10.5" customHeight="1">
      <c r="A64" s="405"/>
      <c r="B64" s="469"/>
      <c r="C64" s="658"/>
      <c r="D64" s="172"/>
      <c r="E64" s="659"/>
      <c r="F64" s="659"/>
      <c r="G64" s="659"/>
      <c r="H64" s="659"/>
      <c r="I64" s="659"/>
      <c r="J64" s="659"/>
      <c r="K64" s="659"/>
      <c r="L64" s="659"/>
      <c r="M64" s="659"/>
      <c r="N64" s="659"/>
      <c r="O64" s="659"/>
      <c r="P64" s="659"/>
      <c r="Q64" s="659"/>
      <c r="R64" s="714"/>
      <c r="S64" s="87"/>
      <c r="T64" s="644"/>
    </row>
    <row r="65" spans="1:22" s="432" customFormat="1" ht="10.5" customHeight="1">
      <c r="A65" s="405"/>
      <c r="B65" s="469"/>
      <c r="C65" s="658"/>
      <c r="D65" s="172"/>
      <c r="E65" s="659"/>
      <c r="F65" s="659"/>
      <c r="G65" s="659"/>
      <c r="H65" s="659"/>
      <c r="I65" s="659"/>
      <c r="J65" s="659"/>
      <c r="K65" s="659"/>
      <c r="L65" s="659"/>
      <c r="M65" s="659"/>
      <c r="N65" s="659"/>
      <c r="O65" s="659"/>
      <c r="P65" s="659"/>
      <c r="Q65" s="659"/>
      <c r="R65" s="714"/>
      <c r="S65" s="87"/>
      <c r="T65" s="644"/>
    </row>
    <row r="66" spans="1:22" s="432" customFormat="1" ht="10.5" customHeight="1">
      <c r="A66" s="405"/>
      <c r="B66" s="469"/>
      <c r="C66" s="658"/>
      <c r="D66" s="172"/>
      <c r="E66" s="659"/>
      <c r="F66" s="659"/>
      <c r="G66" s="659"/>
      <c r="H66" s="659"/>
      <c r="I66" s="659"/>
      <c r="J66" s="659"/>
      <c r="K66" s="659"/>
      <c r="L66" s="659"/>
      <c r="M66" s="659"/>
      <c r="N66" s="659"/>
      <c r="O66" s="659"/>
      <c r="P66" s="659"/>
      <c r="Q66" s="659"/>
      <c r="R66" s="714"/>
      <c r="S66" s="87"/>
    </row>
    <row r="67" spans="1:22" s="432" customFormat="1" ht="10.5" customHeight="1">
      <c r="A67" s="405"/>
      <c r="B67" s="469"/>
      <c r="C67" s="658"/>
      <c r="D67" s="172"/>
      <c r="E67" s="659"/>
      <c r="F67" s="659"/>
      <c r="G67" s="659"/>
      <c r="H67" s="659"/>
      <c r="I67" s="659"/>
      <c r="J67" s="659"/>
      <c r="K67" s="659"/>
      <c r="L67" s="659"/>
      <c r="M67" s="659"/>
      <c r="N67" s="659"/>
      <c r="O67" s="659"/>
      <c r="P67" s="659"/>
      <c r="Q67" s="659"/>
      <c r="R67" s="714"/>
      <c r="S67" s="87"/>
    </row>
    <row r="68" spans="1:22" s="432" customFormat="1" ht="10.5" customHeight="1">
      <c r="A68" s="405"/>
      <c r="B68" s="469"/>
      <c r="C68" s="658"/>
      <c r="D68" s="172"/>
      <c r="E68" s="659"/>
      <c r="F68" s="659"/>
      <c r="G68" s="659"/>
      <c r="H68" s="659"/>
      <c r="I68" s="659"/>
      <c r="J68" s="659"/>
      <c r="K68" s="659"/>
      <c r="L68" s="659"/>
      <c r="M68" s="659"/>
      <c r="N68" s="659"/>
      <c r="O68" s="659"/>
      <c r="P68" s="659"/>
      <c r="Q68" s="659"/>
      <c r="R68" s="714"/>
      <c r="S68" s="87"/>
    </row>
    <row r="69" spans="1:22" s="432" customFormat="1" ht="10.5" customHeight="1">
      <c r="A69" s="405"/>
      <c r="B69" s="469"/>
      <c r="C69" s="658"/>
      <c r="D69" s="172"/>
      <c r="E69" s="659"/>
      <c r="F69" s="659"/>
      <c r="G69" s="659"/>
      <c r="H69" s="659"/>
      <c r="I69" s="659"/>
      <c r="J69" s="659"/>
      <c r="K69" s="659"/>
      <c r="L69" s="659"/>
      <c r="M69" s="659"/>
      <c r="N69" s="659"/>
      <c r="O69" s="659"/>
      <c r="P69" s="659"/>
      <c r="Q69" s="659"/>
      <c r="R69" s="714"/>
      <c r="S69" s="87"/>
    </row>
    <row r="70" spans="1:22" s="432" customFormat="1" ht="17.25" customHeight="1">
      <c r="A70" s="405"/>
      <c r="B70" s="469"/>
      <c r="C70" s="1707" t="s">
        <v>465</v>
      </c>
      <c r="D70" s="1707"/>
      <c r="E70" s="1707"/>
      <c r="F70" s="1707"/>
      <c r="G70" s="1707"/>
      <c r="H70" s="1707"/>
      <c r="I70" s="1707"/>
      <c r="J70" s="1707"/>
      <c r="K70" s="1707"/>
      <c r="L70" s="1707"/>
      <c r="M70" s="1707"/>
      <c r="N70" s="1707"/>
      <c r="O70" s="1707"/>
      <c r="P70" s="1707"/>
      <c r="Q70" s="1707"/>
      <c r="R70" s="714"/>
      <c r="S70" s="87"/>
    </row>
    <row r="71" spans="1:22" s="749" customFormat="1" ht="11.25" customHeight="1">
      <c r="A71" s="417"/>
      <c r="B71" s="572"/>
      <c r="C71" s="1710" t="s">
        <v>473</v>
      </c>
      <c r="D71" s="1710"/>
      <c r="E71" s="1710"/>
      <c r="F71" s="1710"/>
      <c r="G71" s="1710"/>
      <c r="H71" s="1710"/>
      <c r="I71" s="1710"/>
      <c r="J71" s="1710"/>
      <c r="K71" s="1710"/>
      <c r="L71" s="1709" t="s">
        <v>460</v>
      </c>
      <c r="M71" s="1709"/>
      <c r="N71" s="1709"/>
      <c r="O71" s="1708" t="s">
        <v>459</v>
      </c>
      <c r="P71" s="1708"/>
      <c r="Q71" s="1708"/>
      <c r="R71" s="1051"/>
      <c r="S71" s="1051"/>
      <c r="T71" s="1051"/>
      <c r="U71" s="1051"/>
      <c r="V71" s="1051"/>
    </row>
    <row r="72" spans="1:22" s="432" customFormat="1" ht="9.75" customHeight="1">
      <c r="A72" s="405"/>
      <c r="B72" s="469"/>
      <c r="C72" s="1052" t="s">
        <v>466</v>
      </c>
      <c r="D72" s="1052"/>
      <c r="R72" s="714"/>
      <c r="S72" s="87"/>
    </row>
    <row r="73" spans="1:22">
      <c r="A73" s="405"/>
      <c r="B73" s="674">
        <v>20</v>
      </c>
      <c r="C73" s="1679">
        <v>43101</v>
      </c>
      <c r="D73" s="1679"/>
      <c r="E73" s="637"/>
      <c r="F73" s="675"/>
      <c r="G73" s="675"/>
      <c r="H73" s="675"/>
      <c r="I73" s="675"/>
      <c r="J73" s="676"/>
      <c r="K73" s="676"/>
      <c r="L73" s="676"/>
      <c r="M73" s="676"/>
      <c r="N73" s="677"/>
      <c r="O73" s="677"/>
      <c r="P73" s="677"/>
      <c r="Q73" s="936"/>
      <c r="R73" s="718"/>
      <c r="S73" s="936"/>
    </row>
  </sheetData>
  <mergeCells count="10">
    <mergeCell ref="C70:Q70"/>
    <mergeCell ref="C73:D73"/>
    <mergeCell ref="O71:Q71"/>
    <mergeCell ref="L71:N71"/>
    <mergeCell ref="C71:K71"/>
    <mergeCell ref="E1:Q1"/>
    <mergeCell ref="P3:Q3"/>
    <mergeCell ref="C34:D34"/>
    <mergeCell ref="C56:D56"/>
    <mergeCell ref="F6:Q6"/>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L62"/>
  <sheetViews>
    <sheetView zoomScaleNormal="100" workbookViewId="0"/>
  </sheetViews>
  <sheetFormatPr defaultRowHeight="12.75"/>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6384" width="9.140625" style="97"/>
  </cols>
  <sheetData>
    <row r="1" spans="1:12" ht="13.5" customHeight="1">
      <c r="A1" s="99"/>
      <c r="B1" s="820"/>
      <c r="C1" s="821" t="s">
        <v>391</v>
      </c>
      <c r="D1" s="822"/>
      <c r="E1" s="99"/>
      <c r="F1" s="99"/>
      <c r="G1" s="99"/>
      <c r="H1" s="99"/>
      <c r="I1" s="823"/>
      <c r="J1" s="99"/>
      <c r="K1" s="99"/>
      <c r="L1" s="96"/>
    </row>
    <row r="2" spans="1:12" ht="6" customHeight="1">
      <c r="A2" s="338"/>
      <c r="B2" s="824"/>
      <c r="C2" s="825"/>
      <c r="D2" s="825"/>
      <c r="E2" s="826"/>
      <c r="F2" s="826"/>
      <c r="G2" s="826"/>
      <c r="H2" s="826"/>
      <c r="I2" s="827"/>
      <c r="J2" s="791"/>
      <c r="K2" s="337"/>
      <c r="L2" s="96"/>
    </row>
    <row r="3" spans="1:12" ht="6" customHeight="1" thickBot="1">
      <c r="A3" s="338"/>
      <c r="B3" s="338"/>
      <c r="C3" s="99"/>
      <c r="D3" s="99"/>
      <c r="E3" s="99"/>
      <c r="F3" s="99"/>
      <c r="G3" s="99"/>
      <c r="H3" s="99"/>
      <c r="I3" s="99"/>
      <c r="J3" s="99"/>
      <c r="K3" s="339"/>
      <c r="L3" s="96"/>
    </row>
    <row r="4" spans="1:12" s="101" customFormat="1" ht="13.5" customHeight="1" thickBot="1">
      <c r="A4" s="382"/>
      <c r="B4" s="338"/>
      <c r="C4" s="1721" t="s">
        <v>472</v>
      </c>
      <c r="D4" s="1722"/>
      <c r="E4" s="1722"/>
      <c r="F4" s="1722"/>
      <c r="G4" s="1722"/>
      <c r="H4" s="1722"/>
      <c r="I4" s="1722"/>
      <c r="J4" s="1723"/>
      <c r="K4" s="339"/>
      <c r="L4" s="100"/>
    </row>
    <row r="5" spans="1:12" ht="15.75" customHeight="1">
      <c r="A5" s="338"/>
      <c r="B5" s="338"/>
      <c r="C5" s="828" t="s">
        <v>471</v>
      </c>
      <c r="D5" s="102"/>
      <c r="E5" s="102"/>
      <c r="F5" s="102"/>
      <c r="G5" s="102"/>
      <c r="H5" s="102"/>
      <c r="I5" s="102"/>
      <c r="J5" s="829"/>
      <c r="K5" s="339"/>
      <c r="L5" s="96"/>
    </row>
    <row r="6" spans="1:12" ht="12" customHeight="1">
      <c r="A6" s="338"/>
      <c r="B6" s="338"/>
      <c r="C6" s="102"/>
      <c r="D6" s="102"/>
      <c r="E6" s="830"/>
      <c r="F6" s="830"/>
      <c r="G6" s="830"/>
      <c r="H6" s="830"/>
      <c r="I6" s="830"/>
      <c r="J6" s="831"/>
      <c r="K6" s="339"/>
      <c r="L6" s="96"/>
    </row>
    <row r="7" spans="1:12" ht="24" customHeight="1">
      <c r="A7" s="338"/>
      <c r="B7" s="338"/>
      <c r="C7" s="1724" t="s">
        <v>604</v>
      </c>
      <c r="D7" s="1725"/>
      <c r="E7" s="819" t="s">
        <v>68</v>
      </c>
      <c r="F7" s="819" t="s">
        <v>392</v>
      </c>
      <c r="G7" s="103" t="s">
        <v>393</v>
      </c>
      <c r="H7" s="103" t="s">
        <v>394</v>
      </c>
      <c r="I7" s="103"/>
      <c r="J7" s="832"/>
      <c r="K7" s="340"/>
      <c r="L7" s="104"/>
    </row>
    <row r="8" spans="1:12" s="839" customFormat="1" ht="3" customHeight="1">
      <c r="A8" s="833"/>
      <c r="B8" s="338"/>
      <c r="C8" s="105"/>
      <c r="D8" s="834"/>
      <c r="E8" s="835"/>
      <c r="F8" s="836"/>
      <c r="G8" s="834"/>
      <c r="H8" s="834"/>
      <c r="I8" s="834"/>
      <c r="J8" s="834"/>
      <c r="K8" s="837"/>
      <c r="L8" s="838"/>
    </row>
    <row r="9" spans="1:12" s="109" customFormat="1" ht="12.75" customHeight="1">
      <c r="A9" s="383"/>
      <c r="B9" s="338"/>
      <c r="C9" s="107" t="s">
        <v>194</v>
      </c>
      <c r="D9" s="765" t="s">
        <v>194</v>
      </c>
      <c r="E9" s="788">
        <v>3.6</v>
      </c>
      <c r="F9" s="788">
        <v>6.6</v>
      </c>
      <c r="G9" s="788">
        <v>4</v>
      </c>
      <c r="H9" s="788">
        <v>3.2</v>
      </c>
      <c r="I9" s="108">
        <f>IFERROR(H9/G9,":")</f>
        <v>0.8</v>
      </c>
      <c r="J9" s="840"/>
      <c r="K9" s="341"/>
      <c r="L9" s="106"/>
    </row>
    <row r="10" spans="1:12" ht="12.75" customHeight="1">
      <c r="A10" s="338"/>
      <c r="B10" s="338"/>
      <c r="C10" s="107" t="s">
        <v>195</v>
      </c>
      <c r="D10" s="765" t="s">
        <v>195</v>
      </c>
      <c r="E10" s="788">
        <v>5.3</v>
      </c>
      <c r="F10" s="788">
        <v>9.3000000000000007</v>
      </c>
      <c r="G10" s="788">
        <v>5.6</v>
      </c>
      <c r="H10" s="788">
        <v>5</v>
      </c>
      <c r="I10" s="108">
        <f t="shared" ref="I10:I39" si="0">IFERROR(H10/G10,":")</f>
        <v>0.8928571428571429</v>
      </c>
      <c r="J10" s="840"/>
      <c r="K10" s="342"/>
      <c r="L10" s="98"/>
    </row>
    <row r="11" spans="1:12" ht="12.75" customHeight="1">
      <c r="A11" s="338"/>
      <c r="B11" s="338"/>
      <c r="C11" s="107" t="s">
        <v>196</v>
      </c>
      <c r="D11" s="765" t="s">
        <v>196</v>
      </c>
      <c r="E11" s="788">
        <v>6.3</v>
      </c>
      <c r="F11" s="788">
        <v>16.2</v>
      </c>
      <c r="G11" s="788">
        <v>6.5</v>
      </c>
      <c r="H11" s="788">
        <v>6</v>
      </c>
      <c r="I11" s="108">
        <f t="shared" si="0"/>
        <v>0.92307692307692313</v>
      </c>
      <c r="J11" s="840"/>
      <c r="K11" s="342"/>
      <c r="L11" s="98"/>
    </row>
    <row r="12" spans="1:12" ht="12.75" customHeight="1">
      <c r="A12" s="338"/>
      <c r="B12" s="338"/>
      <c r="C12" s="107" t="s">
        <v>366</v>
      </c>
      <c r="D12" s="765" t="s">
        <v>366</v>
      </c>
      <c r="E12" s="788">
        <v>11.3</v>
      </c>
      <c r="F12" s="788" t="s">
        <v>605</v>
      </c>
      <c r="G12" s="788">
        <v>11.1</v>
      </c>
      <c r="H12" s="788">
        <v>11.4</v>
      </c>
      <c r="I12" s="108">
        <f t="shared" si="0"/>
        <v>1.0270270270270272</v>
      </c>
      <c r="J12" s="840"/>
      <c r="K12" s="342"/>
      <c r="L12" s="98"/>
    </row>
    <row r="13" spans="1:12" ht="12.75" customHeight="1">
      <c r="A13" s="338"/>
      <c r="B13" s="338"/>
      <c r="C13" s="107"/>
      <c r="D13" s="765" t="s">
        <v>374</v>
      </c>
      <c r="E13" s="788">
        <v>10</v>
      </c>
      <c r="F13" s="788">
        <v>24.5</v>
      </c>
      <c r="G13" s="788">
        <v>9.1</v>
      </c>
      <c r="H13" s="788">
        <v>11.1</v>
      </c>
      <c r="I13" s="108">
        <f t="shared" si="0"/>
        <v>1.2197802197802199</v>
      </c>
      <c r="J13" s="840"/>
      <c r="K13" s="342"/>
      <c r="L13" s="98"/>
    </row>
    <row r="14" spans="1:12" ht="12.75" customHeight="1">
      <c r="A14" s="338"/>
      <c r="B14" s="338"/>
      <c r="C14" s="107" t="s">
        <v>197</v>
      </c>
      <c r="D14" s="765" t="s">
        <v>197</v>
      </c>
      <c r="E14" s="788">
        <v>7.4</v>
      </c>
      <c r="F14" s="788">
        <v>17</v>
      </c>
      <c r="G14" s="788">
        <v>7.4</v>
      </c>
      <c r="H14" s="788">
        <v>7.4</v>
      </c>
      <c r="I14" s="108">
        <f t="shared" si="0"/>
        <v>1</v>
      </c>
      <c r="J14" s="840"/>
      <c r="K14" s="342"/>
      <c r="L14" s="98"/>
    </row>
    <row r="15" spans="1:12" ht="12.75" customHeight="1">
      <c r="A15" s="338"/>
      <c r="B15" s="338"/>
      <c r="C15" s="107" t="s">
        <v>367</v>
      </c>
      <c r="D15" s="765" t="s">
        <v>375</v>
      </c>
      <c r="E15" s="788">
        <v>6.2</v>
      </c>
      <c r="F15" s="788">
        <v>12.5</v>
      </c>
      <c r="G15" s="788">
        <v>5.2</v>
      </c>
      <c r="H15" s="788">
        <v>7.3</v>
      </c>
      <c r="I15" s="108">
        <f t="shared" si="0"/>
        <v>1.4038461538461537</v>
      </c>
      <c r="J15" s="840"/>
      <c r="K15" s="342"/>
      <c r="L15" s="98"/>
    </row>
    <row r="16" spans="1:12" ht="12.75" customHeight="1">
      <c r="A16" s="338"/>
      <c r="B16" s="338"/>
      <c r="C16" s="107" t="s">
        <v>198</v>
      </c>
      <c r="D16" s="765" t="s">
        <v>198</v>
      </c>
      <c r="E16" s="788">
        <v>16.399999999999999</v>
      </c>
      <c r="F16" s="788">
        <v>36.799999999999997</v>
      </c>
      <c r="G16" s="788">
        <v>14.9</v>
      </c>
      <c r="H16" s="788">
        <v>18.2</v>
      </c>
      <c r="I16" s="108">
        <f t="shared" si="0"/>
        <v>1.2214765100671141</v>
      </c>
      <c r="J16" s="840"/>
      <c r="K16" s="342"/>
      <c r="L16" s="98"/>
    </row>
    <row r="17" spans="1:12" ht="12.75" customHeight="1">
      <c r="A17" s="338"/>
      <c r="B17" s="338"/>
      <c r="C17" s="107" t="s">
        <v>368</v>
      </c>
      <c r="D17" s="765" t="s">
        <v>368</v>
      </c>
      <c r="E17" s="788">
        <v>5.4</v>
      </c>
      <c r="F17" s="788">
        <v>6.8</v>
      </c>
      <c r="G17" s="788">
        <v>5.5</v>
      </c>
      <c r="H17" s="788">
        <v>5.2</v>
      </c>
      <c r="I17" s="108">
        <f t="shared" si="0"/>
        <v>0.94545454545454544</v>
      </c>
      <c r="J17" s="840"/>
      <c r="K17" s="342"/>
      <c r="L17" s="98"/>
    </row>
    <row r="18" spans="1:12" ht="12.75" customHeight="1">
      <c r="A18" s="338"/>
      <c r="B18" s="338"/>
      <c r="C18" s="107" t="s">
        <v>199</v>
      </c>
      <c r="D18" s="765" t="s">
        <v>199</v>
      </c>
      <c r="E18" s="788">
        <v>8.6999999999999993</v>
      </c>
      <c r="F18" s="788">
        <v>19.899999999999999</v>
      </c>
      <c r="G18" s="788">
        <v>9</v>
      </c>
      <c r="H18" s="788">
        <v>8.4</v>
      </c>
      <c r="I18" s="108">
        <f t="shared" si="0"/>
        <v>0.93333333333333335</v>
      </c>
      <c r="J18" s="840"/>
      <c r="K18" s="342"/>
      <c r="L18" s="98"/>
    </row>
    <row r="19" spans="1:12" ht="12.75" customHeight="1">
      <c r="A19" s="338"/>
      <c r="B19" s="338"/>
      <c r="C19" s="107" t="s">
        <v>200</v>
      </c>
      <c r="D19" s="765" t="s">
        <v>200</v>
      </c>
      <c r="E19" s="788">
        <v>9.1999999999999993</v>
      </c>
      <c r="F19" s="788">
        <v>22.3</v>
      </c>
      <c r="G19" s="788">
        <v>9.4</v>
      </c>
      <c r="H19" s="788">
        <v>9.1</v>
      </c>
      <c r="I19" s="108">
        <f t="shared" si="0"/>
        <v>0.96808510638297862</v>
      </c>
      <c r="J19" s="840"/>
      <c r="K19" s="342"/>
      <c r="L19" s="98"/>
    </row>
    <row r="20" spans="1:12" s="111" customFormat="1" ht="12.75" customHeight="1">
      <c r="A20" s="384"/>
      <c r="B20" s="338"/>
      <c r="C20" s="107" t="s">
        <v>350</v>
      </c>
      <c r="D20" s="765" t="s">
        <v>369</v>
      </c>
      <c r="E20" s="788">
        <v>20.7</v>
      </c>
      <c r="F20" s="788">
        <v>40.799999999999997</v>
      </c>
      <c r="G20" s="788">
        <v>17</v>
      </c>
      <c r="H20" s="788">
        <v>25.4</v>
      </c>
      <c r="I20" s="108">
        <f t="shared" si="0"/>
        <v>1.4941176470588236</v>
      </c>
      <c r="J20" s="841"/>
      <c r="K20" s="343"/>
      <c r="L20" s="110"/>
    </row>
    <row r="21" spans="1:12" ht="12.75" customHeight="1">
      <c r="A21" s="338"/>
      <c r="B21" s="338"/>
      <c r="C21" s="107" t="s">
        <v>201</v>
      </c>
      <c r="D21" s="765" t="s">
        <v>376</v>
      </c>
      <c r="E21" s="788">
        <v>4.4000000000000004</v>
      </c>
      <c r="F21" s="788">
        <v>8</v>
      </c>
      <c r="G21" s="788">
        <v>4.0999999999999996</v>
      </c>
      <c r="H21" s="788">
        <v>4.7</v>
      </c>
      <c r="I21" s="108">
        <f t="shared" si="0"/>
        <v>1.1463414634146343</v>
      </c>
      <c r="J21" s="840"/>
      <c r="K21" s="342"/>
      <c r="L21" s="98"/>
    </row>
    <row r="22" spans="1:12" s="113" customFormat="1" ht="12.75" customHeight="1">
      <c r="A22" s="385"/>
      <c r="B22" s="338"/>
      <c r="C22" s="107" t="s">
        <v>202</v>
      </c>
      <c r="D22" s="765" t="s">
        <v>202</v>
      </c>
      <c r="E22" s="788">
        <v>6.2</v>
      </c>
      <c r="F22" s="788">
        <v>13.7</v>
      </c>
      <c r="G22" s="788">
        <v>6.6</v>
      </c>
      <c r="H22" s="788">
        <v>5.8</v>
      </c>
      <c r="I22" s="108">
        <f t="shared" si="0"/>
        <v>0.87878787878787878</v>
      </c>
      <c r="J22" s="841"/>
      <c r="K22" s="344"/>
      <c r="L22" s="112"/>
    </row>
    <row r="23" spans="1:12" s="115" customFormat="1" ht="12.75" customHeight="1">
      <c r="A23" s="345"/>
      <c r="B23" s="345"/>
      <c r="C23" s="107" t="s">
        <v>203</v>
      </c>
      <c r="D23" s="765" t="s">
        <v>203</v>
      </c>
      <c r="E23" s="788">
        <v>10.8</v>
      </c>
      <c r="F23" s="788">
        <v>32.200000000000003</v>
      </c>
      <c r="G23" s="788">
        <v>10</v>
      </c>
      <c r="H23" s="788">
        <v>11.8</v>
      </c>
      <c r="I23" s="108">
        <f t="shared" si="0"/>
        <v>1.1800000000000002</v>
      </c>
      <c r="J23" s="840"/>
      <c r="K23" s="342"/>
      <c r="L23" s="114"/>
    </row>
    <row r="24" spans="1:12" ht="12.75" customHeight="1">
      <c r="A24" s="338"/>
      <c r="B24" s="338"/>
      <c r="C24" s="107" t="s">
        <v>204</v>
      </c>
      <c r="D24" s="765" t="s">
        <v>204</v>
      </c>
      <c r="E24" s="788">
        <v>5.6</v>
      </c>
      <c r="F24" s="788">
        <v>14.8</v>
      </c>
      <c r="G24" s="788">
        <v>5.8</v>
      </c>
      <c r="H24" s="788">
        <v>5.4</v>
      </c>
      <c r="I24" s="108">
        <f t="shared" si="0"/>
        <v>0.93103448275862077</v>
      </c>
      <c r="J24" s="840"/>
      <c r="K24" s="342"/>
      <c r="L24" s="98"/>
    </row>
    <row r="25" spans="1:12" ht="12.75" customHeight="1">
      <c r="A25" s="338"/>
      <c r="B25" s="338"/>
      <c r="C25" s="107" t="s">
        <v>205</v>
      </c>
      <c r="D25" s="765" t="s">
        <v>205</v>
      </c>
      <c r="E25" s="788">
        <v>3.6</v>
      </c>
      <c r="F25" s="788">
        <v>10.1</v>
      </c>
      <c r="G25" s="788">
        <v>3.6</v>
      </c>
      <c r="H25" s="788">
        <v>3.7</v>
      </c>
      <c r="I25" s="108">
        <f t="shared" si="0"/>
        <v>1.0277777777777779</v>
      </c>
      <c r="J25" s="840"/>
      <c r="K25" s="342"/>
      <c r="L25" s="98"/>
    </row>
    <row r="26" spans="1:12" s="117" customFormat="1" ht="12.75" customHeight="1">
      <c r="A26" s="346"/>
      <c r="B26" s="346"/>
      <c r="C26" s="105" t="s">
        <v>73</v>
      </c>
      <c r="D26" s="842" t="s">
        <v>73</v>
      </c>
      <c r="E26" s="843">
        <v>7.8</v>
      </c>
      <c r="F26" s="843">
        <v>22.1</v>
      </c>
      <c r="G26" s="843">
        <v>7.4</v>
      </c>
      <c r="H26" s="843">
        <v>8.1</v>
      </c>
      <c r="I26" s="844">
        <f t="shared" si="0"/>
        <v>1.0945945945945945</v>
      </c>
      <c r="J26" s="841"/>
      <c r="K26" s="347"/>
      <c r="L26" s="116"/>
    </row>
    <row r="27" spans="1:12" s="119" customFormat="1" ht="12.75" customHeight="1">
      <c r="A27" s="348"/>
      <c r="B27" s="386"/>
      <c r="C27" s="390" t="s">
        <v>206</v>
      </c>
      <c r="D27" s="766" t="s">
        <v>206</v>
      </c>
      <c r="E27" s="789">
        <v>8.6999999999999993</v>
      </c>
      <c r="F27" s="789">
        <v>17.899999999999999</v>
      </c>
      <c r="G27" s="789">
        <v>8.4</v>
      </c>
      <c r="H27" s="789">
        <v>9</v>
      </c>
      <c r="I27" s="845">
        <f t="shared" si="0"/>
        <v>1.0714285714285714</v>
      </c>
      <c r="J27" s="846"/>
      <c r="K27" s="349"/>
      <c r="L27" s="118"/>
    </row>
    <row r="28" spans="1:12" ht="12.75" customHeight="1">
      <c r="A28" s="338"/>
      <c r="B28" s="338"/>
      <c r="C28" s="107" t="s">
        <v>207</v>
      </c>
      <c r="D28" s="765" t="s">
        <v>207</v>
      </c>
      <c r="E28" s="788">
        <v>6.1</v>
      </c>
      <c r="F28" s="788">
        <v>12.3</v>
      </c>
      <c r="G28" s="788">
        <v>6.4</v>
      </c>
      <c r="H28" s="788">
        <v>5.8</v>
      </c>
      <c r="I28" s="108">
        <f t="shared" si="0"/>
        <v>0.90624999999999989</v>
      </c>
      <c r="J28" s="840"/>
      <c r="K28" s="342"/>
      <c r="L28" s="98"/>
    </row>
    <row r="29" spans="1:12" ht="12.75" customHeight="1">
      <c r="A29" s="338"/>
      <c r="B29" s="338"/>
      <c r="C29" s="107" t="s">
        <v>208</v>
      </c>
      <c r="D29" s="765" t="s">
        <v>208</v>
      </c>
      <c r="E29" s="788">
        <v>5.6</v>
      </c>
      <c r="F29" s="788">
        <v>10</v>
      </c>
      <c r="G29" s="788">
        <v>5.4</v>
      </c>
      <c r="H29" s="788">
        <v>5.7</v>
      </c>
      <c r="I29" s="108">
        <f t="shared" si="0"/>
        <v>1.0555555555555556</v>
      </c>
      <c r="J29" s="840"/>
      <c r="K29" s="342"/>
      <c r="L29" s="98"/>
    </row>
    <row r="30" spans="1:12" ht="12.75" customHeight="1">
      <c r="A30" s="338"/>
      <c r="B30" s="338"/>
      <c r="C30" s="107" t="s">
        <v>352</v>
      </c>
      <c r="D30" s="765" t="s">
        <v>371</v>
      </c>
      <c r="E30" s="788">
        <v>3.9</v>
      </c>
      <c r="F30" s="788">
        <v>10.3</v>
      </c>
      <c r="G30" s="788">
        <v>3.4</v>
      </c>
      <c r="H30" s="788">
        <v>4.5</v>
      </c>
      <c r="I30" s="108">
        <f t="shared" si="0"/>
        <v>1.3235294117647058</v>
      </c>
      <c r="J30" s="840"/>
      <c r="K30" s="342"/>
      <c r="L30" s="98"/>
    </row>
    <row r="31" spans="1:12" ht="12.75" customHeight="1">
      <c r="A31" s="338"/>
      <c r="B31" s="338"/>
      <c r="C31" s="107" t="s">
        <v>339</v>
      </c>
      <c r="D31" s="765" t="s">
        <v>372</v>
      </c>
      <c r="E31" s="788">
        <v>8.1</v>
      </c>
      <c r="F31" s="788">
        <v>14.2</v>
      </c>
      <c r="G31" s="788">
        <v>9</v>
      </c>
      <c r="H31" s="788">
        <v>7.2</v>
      </c>
      <c r="I31" s="108">
        <f t="shared" si="0"/>
        <v>0.8</v>
      </c>
      <c r="J31" s="840"/>
      <c r="K31" s="342"/>
      <c r="L31" s="98"/>
    </row>
    <row r="32" spans="1:12" ht="12.75" customHeight="1">
      <c r="A32" s="338"/>
      <c r="B32" s="338"/>
      <c r="C32" s="107" t="s">
        <v>240</v>
      </c>
      <c r="D32" s="765" t="s">
        <v>377</v>
      </c>
      <c r="E32" s="788">
        <v>7.1</v>
      </c>
      <c r="F32" s="788">
        <v>13.1</v>
      </c>
      <c r="G32" s="788">
        <v>8.5</v>
      </c>
      <c r="H32" s="788">
        <v>5.7</v>
      </c>
      <c r="I32" s="108">
        <f t="shared" si="0"/>
        <v>0.67058823529411771</v>
      </c>
      <c r="J32" s="840"/>
      <c r="K32" s="342"/>
      <c r="L32" s="98"/>
    </row>
    <row r="33" spans="1:12" s="122" customFormat="1" ht="12.75" customHeight="1">
      <c r="A33" s="387"/>
      <c r="B33" s="338"/>
      <c r="C33" s="107" t="s">
        <v>209</v>
      </c>
      <c r="D33" s="765" t="s">
        <v>209</v>
      </c>
      <c r="E33" s="788">
        <v>4.4000000000000004</v>
      </c>
      <c r="F33" s="788">
        <v>13.5</v>
      </c>
      <c r="G33" s="788">
        <v>4.3</v>
      </c>
      <c r="H33" s="788">
        <v>4.5</v>
      </c>
      <c r="I33" s="108">
        <f t="shared" si="0"/>
        <v>1.0465116279069768</v>
      </c>
      <c r="J33" s="840"/>
      <c r="K33" s="350"/>
      <c r="L33" s="120"/>
    </row>
    <row r="34" spans="1:12" ht="12.75" customHeight="1">
      <c r="A34" s="338"/>
      <c r="B34" s="338"/>
      <c r="C34" s="107" t="s">
        <v>351</v>
      </c>
      <c r="D34" s="765" t="s">
        <v>370</v>
      </c>
      <c r="E34" s="788">
        <v>4.3</v>
      </c>
      <c r="F34" s="788">
        <v>12.2</v>
      </c>
      <c r="G34" s="788">
        <v>4.3</v>
      </c>
      <c r="H34" s="788">
        <v>4.2</v>
      </c>
      <c r="I34" s="108">
        <f t="shared" si="0"/>
        <v>0.9767441860465117</v>
      </c>
      <c r="J34" s="840"/>
      <c r="K34" s="342"/>
      <c r="L34" s="98"/>
    </row>
    <row r="35" spans="1:12" ht="12.75" customHeight="1">
      <c r="A35" s="338"/>
      <c r="B35" s="338"/>
      <c r="C35" s="107" t="s">
        <v>210</v>
      </c>
      <c r="D35" s="765" t="s">
        <v>210</v>
      </c>
      <c r="E35" s="788">
        <v>2.2999999999999998</v>
      </c>
      <c r="F35" s="788">
        <v>4.9000000000000004</v>
      </c>
      <c r="G35" s="788">
        <v>2</v>
      </c>
      <c r="H35" s="788">
        <v>2.8</v>
      </c>
      <c r="I35" s="108">
        <f t="shared" si="0"/>
        <v>1.4</v>
      </c>
      <c r="J35" s="840"/>
      <c r="K35" s="342"/>
      <c r="L35" s="98"/>
    </row>
    <row r="36" spans="1:12" s="113" customFormat="1" ht="12.75" customHeight="1">
      <c r="A36" s="385"/>
      <c r="B36" s="338"/>
      <c r="C36" s="107" t="s">
        <v>373</v>
      </c>
      <c r="D36" s="765" t="s">
        <v>373</v>
      </c>
      <c r="E36" s="788">
        <v>4.5999999999999996</v>
      </c>
      <c r="F36" s="788" t="s">
        <v>605</v>
      </c>
      <c r="G36" s="788">
        <v>5.4</v>
      </c>
      <c r="H36" s="788">
        <v>3.6</v>
      </c>
      <c r="I36" s="108">
        <f t="shared" si="0"/>
        <v>0.66666666666666663</v>
      </c>
      <c r="J36" s="841"/>
      <c r="K36" s="344"/>
      <c r="L36" s="112"/>
    </row>
    <row r="37" spans="1:12" ht="12.75" customHeight="1">
      <c r="A37" s="338"/>
      <c r="B37" s="338"/>
      <c r="C37" s="107" t="s">
        <v>211</v>
      </c>
      <c r="D37" s="765" t="s">
        <v>211</v>
      </c>
      <c r="E37" s="788">
        <v>6.5</v>
      </c>
      <c r="F37" s="788">
        <v>17.600000000000001</v>
      </c>
      <c r="G37" s="788">
        <v>6.3</v>
      </c>
      <c r="H37" s="788">
        <v>6.6</v>
      </c>
      <c r="I37" s="108">
        <f t="shared" si="0"/>
        <v>1.0476190476190477</v>
      </c>
      <c r="J37" s="840"/>
      <c r="K37" s="342"/>
      <c r="L37" s="98"/>
    </row>
    <row r="38" spans="1:12" s="119" customFormat="1" ht="12.75" customHeight="1">
      <c r="A38" s="348"/>
      <c r="B38" s="388"/>
      <c r="C38" s="390" t="s">
        <v>212</v>
      </c>
      <c r="D38" s="766" t="s">
        <v>378</v>
      </c>
      <c r="E38" s="789">
        <v>7.3</v>
      </c>
      <c r="F38" s="789">
        <v>16.100000000000001</v>
      </c>
      <c r="G38" s="789">
        <v>7.1</v>
      </c>
      <c r="H38" s="789">
        <v>7.5</v>
      </c>
      <c r="I38" s="845">
        <f t="shared" si="0"/>
        <v>1.0563380281690142</v>
      </c>
      <c r="J38" s="846"/>
      <c r="K38" s="349"/>
      <c r="L38" s="118"/>
    </row>
    <row r="39" spans="1:12" ht="23.25" customHeight="1">
      <c r="A39" s="338"/>
      <c r="B39" s="338"/>
      <c r="C39" s="107" t="s">
        <v>395</v>
      </c>
      <c r="D39" s="767" t="s">
        <v>395</v>
      </c>
      <c r="E39" s="788">
        <v>4.0999999999999996</v>
      </c>
      <c r="F39" s="788">
        <v>8.9</v>
      </c>
      <c r="G39" s="788">
        <v>4.0999999999999996</v>
      </c>
      <c r="H39" s="788">
        <v>4</v>
      </c>
      <c r="I39" s="108">
        <f t="shared" si="0"/>
        <v>0.97560975609756106</v>
      </c>
      <c r="J39" s="840"/>
      <c r="K39" s="342"/>
      <c r="L39" s="98"/>
    </row>
    <row r="40" spans="1:12" s="128" customFormat="1" ht="12" customHeight="1">
      <c r="A40" s="389"/>
      <c r="B40" s="338"/>
      <c r="C40" s="123"/>
      <c r="D40" s="124"/>
      <c r="E40" s="125"/>
      <c r="F40" s="125"/>
      <c r="G40" s="126"/>
      <c r="H40" s="126"/>
      <c r="I40" s="126"/>
      <c r="J40" s="126"/>
      <c r="K40" s="351"/>
      <c r="L40" s="127"/>
    </row>
    <row r="41" spans="1:12" ht="17.25" customHeight="1">
      <c r="A41" s="338"/>
      <c r="B41" s="338"/>
      <c r="C41" s="858"/>
      <c r="D41" s="858"/>
      <c r="E41" s="859"/>
      <c r="F41" s="1715"/>
      <c r="G41" s="1715"/>
      <c r="H41" s="1715"/>
      <c r="I41" s="1715"/>
      <c r="J41" s="1715"/>
      <c r="K41" s="352"/>
      <c r="L41" s="96"/>
    </row>
    <row r="42" spans="1:12" ht="17.25" customHeight="1">
      <c r="A42" s="338"/>
      <c r="B42" s="338"/>
      <c r="C42" s="858"/>
      <c r="D42" s="1720" t="s">
        <v>622</v>
      </c>
      <c r="E42" s="1720"/>
      <c r="F42" s="1720"/>
      <c r="G42" s="860"/>
      <c r="H42" s="860"/>
      <c r="I42" s="1715"/>
      <c r="J42" s="1715"/>
      <c r="K42" s="352"/>
      <c r="L42" s="96"/>
    </row>
    <row r="43" spans="1:12" ht="17.25" customHeight="1">
      <c r="A43" s="338"/>
      <c r="B43" s="338"/>
      <c r="C43" s="858"/>
      <c r="D43" s="1720"/>
      <c r="E43" s="1720"/>
      <c r="F43" s="1720"/>
      <c r="G43" s="860"/>
      <c r="H43" s="860"/>
      <c r="I43" s="1715"/>
      <c r="J43" s="1715"/>
      <c r="K43" s="352"/>
      <c r="L43" s="96"/>
    </row>
    <row r="44" spans="1:12" ht="17.25" customHeight="1">
      <c r="A44" s="338"/>
      <c r="B44" s="338"/>
      <c r="C44" s="858"/>
      <c r="D44" s="1714" t="s">
        <v>520</v>
      </c>
      <c r="E44" s="1714"/>
      <c r="F44" s="1714"/>
      <c r="G44" s="860"/>
      <c r="H44" s="860"/>
      <c r="I44" s="1715"/>
      <c r="J44" s="1715"/>
      <c r="K44" s="352"/>
      <c r="L44" s="96"/>
    </row>
    <row r="45" spans="1:12" ht="17.25" customHeight="1">
      <c r="A45" s="338"/>
      <c r="B45" s="338"/>
      <c r="C45" s="858"/>
      <c r="D45" s="1714"/>
      <c r="E45" s="1714"/>
      <c r="F45" s="1714"/>
      <c r="G45" s="860"/>
      <c r="H45" s="860"/>
      <c r="I45" s="1715"/>
      <c r="J45" s="1715"/>
      <c r="K45" s="352"/>
      <c r="L45" s="96"/>
    </row>
    <row r="46" spans="1:12" ht="17.25" customHeight="1">
      <c r="A46" s="338"/>
      <c r="B46" s="338"/>
      <c r="C46" s="858"/>
      <c r="D46" s="1714"/>
      <c r="E46" s="1714"/>
      <c r="F46" s="1714"/>
      <c r="G46" s="860"/>
      <c r="H46" s="860"/>
      <c r="I46" s="1715"/>
      <c r="J46" s="1715"/>
      <c r="K46" s="352"/>
      <c r="L46" s="96"/>
    </row>
    <row r="47" spans="1:12" ht="17.25" customHeight="1">
      <c r="A47" s="338"/>
      <c r="B47" s="338"/>
      <c r="C47" s="858"/>
      <c r="D47" s="1714" t="s">
        <v>518</v>
      </c>
      <c r="E47" s="1714"/>
      <c r="F47" s="1714"/>
      <c r="G47" s="860"/>
      <c r="H47" s="860"/>
      <c r="I47" s="1715"/>
      <c r="J47" s="1715"/>
      <c r="K47" s="352"/>
      <c r="L47" s="96"/>
    </row>
    <row r="48" spans="1:12" ht="17.25" customHeight="1">
      <c r="A48" s="338"/>
      <c r="B48" s="338"/>
      <c r="C48" s="858"/>
      <c r="D48" s="1714"/>
      <c r="E48" s="1714"/>
      <c r="F48" s="1714"/>
      <c r="G48" s="860"/>
      <c r="H48" s="860"/>
      <c r="I48" s="1715"/>
      <c r="J48" s="1715"/>
      <c r="K48" s="352"/>
      <c r="L48" s="96"/>
    </row>
    <row r="49" spans="1:12" ht="17.25" customHeight="1">
      <c r="A49" s="338"/>
      <c r="B49" s="338"/>
      <c r="C49" s="858"/>
      <c r="D49" s="1714"/>
      <c r="E49" s="1714"/>
      <c r="F49" s="1714"/>
      <c r="G49" s="860"/>
      <c r="H49" s="860"/>
      <c r="I49" s="1715"/>
      <c r="J49" s="1715"/>
      <c r="K49" s="352"/>
      <c r="L49" s="96"/>
    </row>
    <row r="50" spans="1:12" ht="17.25" customHeight="1">
      <c r="A50" s="338"/>
      <c r="B50" s="338"/>
      <c r="C50" s="858"/>
      <c r="D50" s="1714" t="s">
        <v>519</v>
      </c>
      <c r="E50" s="1714"/>
      <c r="F50" s="1714"/>
      <c r="G50" s="860"/>
      <c r="H50" s="860"/>
      <c r="I50" s="1715"/>
      <c r="J50" s="1715"/>
      <c r="K50" s="352"/>
      <c r="L50" s="96"/>
    </row>
    <row r="51" spans="1:12" ht="17.25" customHeight="1">
      <c r="A51" s="338"/>
      <c r="B51" s="338"/>
      <c r="C51" s="858"/>
      <c r="D51" s="1714"/>
      <c r="E51" s="1714"/>
      <c r="F51" s="1714"/>
      <c r="G51" s="860"/>
      <c r="H51" s="860"/>
      <c r="I51" s="1715"/>
      <c r="J51" s="1715"/>
      <c r="K51" s="352"/>
      <c r="L51" s="96"/>
    </row>
    <row r="52" spans="1:12" ht="17.25" customHeight="1">
      <c r="A52" s="338"/>
      <c r="B52" s="338"/>
      <c r="C52" s="858"/>
      <c r="D52" s="1714"/>
      <c r="E52" s="1714"/>
      <c r="F52" s="1714"/>
      <c r="G52" s="860"/>
      <c r="H52" s="860"/>
      <c r="I52" s="1715"/>
      <c r="J52" s="1715"/>
      <c r="K52" s="352"/>
      <c r="L52" s="96"/>
    </row>
    <row r="53" spans="1:12" s="122" customFormat="1" ht="17.25" customHeight="1">
      <c r="A53" s="387"/>
      <c r="B53" s="338"/>
      <c r="C53" s="858"/>
      <c r="D53" s="1720" t="s">
        <v>490</v>
      </c>
      <c r="E53" s="1720"/>
      <c r="F53" s="1720"/>
      <c r="G53" s="860"/>
      <c r="H53" s="860"/>
      <c r="I53" s="1715"/>
      <c r="J53" s="1715"/>
      <c r="K53" s="353"/>
      <c r="L53" s="121"/>
    </row>
    <row r="54" spans="1:12" ht="17.25" customHeight="1">
      <c r="A54" s="338"/>
      <c r="B54" s="338"/>
      <c r="C54" s="858"/>
      <c r="D54" s="1720"/>
      <c r="E54" s="1720"/>
      <c r="F54" s="1720"/>
      <c r="G54" s="860"/>
      <c r="H54" s="860"/>
      <c r="I54" s="1715"/>
      <c r="J54" s="1715"/>
      <c r="K54" s="352"/>
      <c r="L54" s="96"/>
    </row>
    <row r="55" spans="1:12" ht="17.25" customHeight="1">
      <c r="A55" s="338"/>
      <c r="B55" s="338"/>
      <c r="C55" s="858"/>
      <c r="D55" s="1720"/>
      <c r="E55" s="1720"/>
      <c r="F55" s="1720"/>
      <c r="G55" s="860"/>
      <c r="H55" s="860"/>
      <c r="I55" s="1715"/>
      <c r="J55" s="1715"/>
      <c r="K55" s="352"/>
      <c r="L55" s="96"/>
    </row>
    <row r="56" spans="1:12" ht="5.25" customHeight="1">
      <c r="A56" s="338"/>
      <c r="B56" s="338"/>
      <c r="C56" s="858"/>
      <c r="D56" s="860"/>
      <c r="E56" s="860"/>
      <c r="F56" s="860"/>
      <c r="G56" s="860"/>
      <c r="H56" s="860"/>
      <c r="I56" s="1715"/>
      <c r="J56" s="1715"/>
      <c r="K56" s="352"/>
      <c r="L56" s="96"/>
    </row>
    <row r="57" spans="1:12" ht="18.75" customHeight="1">
      <c r="A57" s="338"/>
      <c r="B57" s="338"/>
      <c r="C57" s="858"/>
      <c r="D57" s="858"/>
      <c r="E57" s="859"/>
      <c r="F57" s="1715"/>
      <c r="G57" s="1715"/>
      <c r="H57" s="1715"/>
      <c r="I57" s="1715"/>
      <c r="J57" s="1715"/>
      <c r="K57" s="352"/>
      <c r="L57" s="96"/>
    </row>
    <row r="58" spans="1:12" ht="18.75" customHeight="1">
      <c r="A58" s="338"/>
      <c r="B58" s="338"/>
      <c r="C58" s="1711" t="s">
        <v>521</v>
      </c>
      <c r="D58" s="1711"/>
      <c r="E58" s="1711"/>
      <c r="F58" s="1711"/>
      <c r="G58" s="1711"/>
      <c r="H58" s="1711"/>
      <c r="I58" s="1711"/>
      <c r="J58" s="1711"/>
      <c r="K58" s="817"/>
      <c r="L58" s="96"/>
    </row>
    <row r="59" spans="1:12" ht="11.25" customHeight="1">
      <c r="A59" s="338"/>
      <c r="B59" s="338"/>
      <c r="C59" s="1716" t="s">
        <v>606</v>
      </c>
      <c r="D59" s="1717"/>
      <c r="E59" s="1717"/>
      <c r="F59" s="1717"/>
      <c r="G59" s="1717"/>
      <c r="H59" s="1717"/>
      <c r="I59" s="1717"/>
      <c r="J59" s="1717"/>
      <c r="K59" s="1718"/>
      <c r="L59" s="96"/>
    </row>
    <row r="60" spans="1:12" ht="13.5" customHeight="1">
      <c r="A60" s="338"/>
      <c r="B60" s="338"/>
      <c r="C60" s="1712"/>
      <c r="D60" s="1713"/>
      <c r="E60" s="1713"/>
      <c r="F60" s="129"/>
      <c r="G60" s="130"/>
      <c r="H60" s="130"/>
      <c r="I60" s="1719">
        <v>43101</v>
      </c>
      <c r="J60" s="1719"/>
      <c r="K60" s="476">
        <v>21</v>
      </c>
      <c r="L60" s="96"/>
    </row>
    <row r="62" spans="1:12" ht="15">
      <c r="E62" s="1060"/>
    </row>
  </sheetData>
  <mergeCells count="30">
    <mergeCell ref="I52:J52"/>
    <mergeCell ref="I53:J53"/>
    <mergeCell ref="I54:J54"/>
    <mergeCell ref="C4:J4"/>
    <mergeCell ref="C7:D7"/>
    <mergeCell ref="F41:H41"/>
    <mergeCell ref="I41:J41"/>
    <mergeCell ref="I42:J42"/>
    <mergeCell ref="D42:F43"/>
    <mergeCell ref="D47:F49"/>
    <mergeCell ref="D44:F46"/>
    <mergeCell ref="C58:J58"/>
    <mergeCell ref="C59:K59"/>
    <mergeCell ref="C60:E60"/>
    <mergeCell ref="I60:J60"/>
    <mergeCell ref="I55:J55"/>
    <mergeCell ref="I56:J56"/>
    <mergeCell ref="F57:H57"/>
    <mergeCell ref="I57:J57"/>
    <mergeCell ref="D53:F55"/>
    <mergeCell ref="D50:F52"/>
    <mergeCell ref="I43:J43"/>
    <mergeCell ref="I44:J44"/>
    <mergeCell ref="I45:J45"/>
    <mergeCell ref="I46:J46"/>
    <mergeCell ref="I47:J47"/>
    <mergeCell ref="I48:J48"/>
    <mergeCell ref="I49:J49"/>
    <mergeCell ref="I50:J50"/>
    <mergeCell ref="I51:J51"/>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5">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c r="A1" s="2"/>
      <c r="B1" s="213"/>
      <c r="C1" s="213"/>
      <c r="D1" s="213"/>
      <c r="E1" s="212"/>
      <c r="F1" s="1474" t="s">
        <v>43</v>
      </c>
      <c r="G1" s="1474"/>
      <c r="H1" s="1474"/>
      <c r="I1" s="4"/>
      <c r="J1" s="4"/>
      <c r="K1" s="4"/>
      <c r="L1" s="4"/>
      <c r="M1" s="4"/>
      <c r="N1" s="4"/>
      <c r="O1" s="4"/>
    </row>
    <row r="2" spans="1:15" ht="13.5" customHeight="1">
      <c r="A2" s="2"/>
      <c r="B2" s="219"/>
      <c r="C2" s="1479"/>
      <c r="D2" s="1479"/>
      <c r="E2" s="1479"/>
      <c r="F2" s="1479"/>
      <c r="G2" s="1479"/>
      <c r="H2" s="4"/>
      <c r="I2" s="4"/>
      <c r="J2" s="4"/>
      <c r="K2" s="4"/>
      <c r="L2" s="4"/>
      <c r="M2" s="4"/>
      <c r="N2" s="4"/>
      <c r="O2" s="4"/>
    </row>
    <row r="3" spans="1:15">
      <c r="A3" s="2"/>
      <c r="B3" s="220"/>
      <c r="C3" s="1479"/>
      <c r="D3" s="1479"/>
      <c r="E3" s="1479"/>
      <c r="F3" s="1479"/>
      <c r="G3" s="1479"/>
      <c r="H3" s="1"/>
      <c r="I3" s="4"/>
      <c r="J3" s="4"/>
      <c r="K3" s="4"/>
      <c r="L3" s="4"/>
      <c r="M3" s="4"/>
      <c r="N3" s="4"/>
      <c r="O3" s="2"/>
    </row>
    <row r="4" spans="1:15" ht="12.75" customHeight="1">
      <c r="A4" s="2"/>
      <c r="B4" s="222"/>
      <c r="C4" s="1472" t="s">
        <v>48</v>
      </c>
      <c r="D4" s="1473"/>
      <c r="E4" s="1473"/>
      <c r="F4" s="1473"/>
      <c r="G4" s="1473"/>
      <c r="H4" s="1473"/>
      <c r="I4" s="4"/>
      <c r="J4" s="4"/>
      <c r="K4" s="4"/>
      <c r="L4" s="4"/>
      <c r="M4" s="17"/>
      <c r="N4" s="4"/>
      <c r="O4" s="2"/>
    </row>
    <row r="5" spans="1:15" s="7" customFormat="1" ht="16.5" customHeight="1">
      <c r="A5" s="6"/>
      <c r="B5" s="221"/>
      <c r="C5" s="1473"/>
      <c r="D5" s="1473"/>
      <c r="E5" s="1473"/>
      <c r="F5" s="1473"/>
      <c r="G5" s="1473"/>
      <c r="H5" s="1473"/>
      <c r="I5" s="4"/>
      <c r="J5" s="4"/>
      <c r="K5" s="4"/>
      <c r="L5" s="4"/>
      <c r="M5" s="17"/>
      <c r="N5" s="4"/>
      <c r="O5" s="6"/>
    </row>
    <row r="6" spans="1:15" ht="11.25" customHeight="1">
      <c r="A6" s="2"/>
      <c r="B6" s="222"/>
      <c r="C6" s="1473"/>
      <c r="D6" s="1473"/>
      <c r="E6" s="1473"/>
      <c r="F6" s="1473"/>
      <c r="G6" s="1473"/>
      <c r="H6" s="1473"/>
      <c r="I6" s="4"/>
      <c r="J6" s="4"/>
      <c r="K6" s="4"/>
      <c r="L6" s="4"/>
      <c r="M6" s="17"/>
      <c r="N6" s="4"/>
      <c r="O6" s="2"/>
    </row>
    <row r="7" spans="1:15" ht="11.25" customHeight="1">
      <c r="A7" s="2"/>
      <c r="B7" s="222"/>
      <c r="C7" s="1473"/>
      <c r="D7" s="1473"/>
      <c r="E7" s="1473"/>
      <c r="F7" s="1473"/>
      <c r="G7" s="1473"/>
      <c r="H7" s="1473"/>
      <c r="I7" s="4"/>
      <c r="J7" s="4"/>
      <c r="K7" s="4"/>
      <c r="L7" s="4"/>
      <c r="M7" s="17"/>
      <c r="N7" s="4"/>
      <c r="O7" s="2"/>
    </row>
    <row r="8" spans="1:15" ht="117" customHeight="1">
      <c r="A8" s="2"/>
      <c r="B8" s="222"/>
      <c r="C8" s="1473"/>
      <c r="D8" s="1473"/>
      <c r="E8" s="1473"/>
      <c r="F8" s="1473"/>
      <c r="G8" s="1473"/>
      <c r="H8" s="1473"/>
      <c r="I8" s="4"/>
      <c r="J8" s="4"/>
      <c r="K8" s="4"/>
      <c r="L8" s="4"/>
      <c r="M8" s="17"/>
      <c r="N8" s="4"/>
      <c r="O8" s="2"/>
    </row>
    <row r="9" spans="1:15" ht="10.5" customHeight="1">
      <c r="A9" s="2"/>
      <c r="B9" s="222"/>
      <c r="C9" s="1473"/>
      <c r="D9" s="1473"/>
      <c r="E9" s="1473"/>
      <c r="F9" s="1473"/>
      <c r="G9" s="1473"/>
      <c r="H9" s="1473"/>
      <c r="I9" s="4"/>
      <c r="J9" s="4"/>
      <c r="K9" s="4"/>
      <c r="L9" s="4"/>
      <c r="M9" s="17"/>
      <c r="N9" s="3"/>
      <c r="O9" s="2"/>
    </row>
    <row r="10" spans="1:15" ht="11.25" customHeight="1">
      <c r="A10" s="2"/>
      <c r="B10" s="222"/>
      <c r="C10" s="1473"/>
      <c r="D10" s="1473"/>
      <c r="E10" s="1473"/>
      <c r="F10" s="1473"/>
      <c r="G10" s="1473"/>
      <c r="H10" s="1473"/>
      <c r="I10" s="4"/>
      <c r="J10" s="4"/>
      <c r="K10" s="4"/>
      <c r="L10" s="4"/>
      <c r="M10" s="17"/>
      <c r="N10" s="3"/>
      <c r="O10" s="2"/>
    </row>
    <row r="11" spans="1:15" ht="3.75" customHeight="1">
      <c r="A11" s="2"/>
      <c r="B11" s="222"/>
      <c r="C11" s="1473"/>
      <c r="D11" s="1473"/>
      <c r="E11" s="1473"/>
      <c r="F11" s="1473"/>
      <c r="G11" s="1473"/>
      <c r="H11" s="1473"/>
      <c r="I11" s="4"/>
      <c r="J11" s="4"/>
      <c r="K11" s="4"/>
      <c r="L11" s="4"/>
      <c r="M11" s="17"/>
      <c r="N11" s="3"/>
      <c r="O11" s="2"/>
    </row>
    <row r="12" spans="1:15" ht="11.25" customHeight="1">
      <c r="A12" s="2"/>
      <c r="B12" s="222"/>
      <c r="C12" s="1473"/>
      <c r="D12" s="1473"/>
      <c r="E12" s="1473"/>
      <c r="F12" s="1473"/>
      <c r="G12" s="1473"/>
      <c r="H12" s="1473"/>
      <c r="I12" s="4"/>
      <c r="J12" s="4"/>
      <c r="K12" s="4"/>
      <c r="L12" s="4"/>
      <c r="M12" s="17"/>
      <c r="N12" s="3"/>
      <c r="O12" s="2"/>
    </row>
    <row r="13" spans="1:15" ht="11.25" customHeight="1">
      <c r="A13" s="2"/>
      <c r="B13" s="222"/>
      <c r="C13" s="1473"/>
      <c r="D13" s="1473"/>
      <c r="E13" s="1473"/>
      <c r="F13" s="1473"/>
      <c r="G13" s="1473"/>
      <c r="H13" s="1473"/>
      <c r="I13" s="4"/>
      <c r="J13" s="4"/>
      <c r="K13" s="4"/>
      <c r="L13" s="4"/>
      <c r="M13" s="17"/>
      <c r="N13" s="3"/>
      <c r="O13" s="2"/>
    </row>
    <row r="14" spans="1:15" ht="15.75" customHeight="1">
      <c r="A14" s="2"/>
      <c r="B14" s="222"/>
      <c r="C14" s="1473"/>
      <c r="D14" s="1473"/>
      <c r="E14" s="1473"/>
      <c r="F14" s="1473"/>
      <c r="G14" s="1473"/>
      <c r="H14" s="1473"/>
      <c r="I14" s="4"/>
      <c r="J14" s="4"/>
      <c r="K14" s="4"/>
      <c r="L14" s="4"/>
      <c r="M14" s="17"/>
      <c r="N14" s="3"/>
      <c r="O14" s="2"/>
    </row>
    <row r="15" spans="1:15" ht="22.5" customHeight="1">
      <c r="A15" s="2"/>
      <c r="B15" s="222"/>
      <c r="C15" s="1473"/>
      <c r="D15" s="1473"/>
      <c r="E15" s="1473"/>
      <c r="F15" s="1473"/>
      <c r="G15" s="1473"/>
      <c r="H15" s="1473"/>
      <c r="I15" s="4"/>
      <c r="J15" s="4"/>
      <c r="K15" s="4"/>
      <c r="L15" s="4"/>
      <c r="M15" s="17"/>
      <c r="N15" s="3"/>
      <c r="O15" s="2"/>
    </row>
    <row r="16" spans="1:15" ht="11.25" customHeight="1">
      <c r="A16" s="2"/>
      <c r="B16" s="222"/>
      <c r="C16" s="1473"/>
      <c r="D16" s="1473"/>
      <c r="E16" s="1473"/>
      <c r="F16" s="1473"/>
      <c r="G16" s="1473"/>
      <c r="H16" s="1473"/>
      <c r="I16" s="4"/>
      <c r="J16" s="4"/>
      <c r="K16" s="4"/>
      <c r="L16" s="4"/>
      <c r="M16" s="17"/>
      <c r="N16" s="3"/>
      <c r="O16" s="2"/>
    </row>
    <row r="17" spans="1:15" ht="11.25" customHeight="1">
      <c r="A17" s="2"/>
      <c r="B17" s="222"/>
      <c r="C17" s="1473"/>
      <c r="D17" s="1473"/>
      <c r="E17" s="1473"/>
      <c r="F17" s="1473"/>
      <c r="G17" s="1473"/>
      <c r="H17" s="1473"/>
      <c r="I17" s="4"/>
      <c r="J17" s="4"/>
      <c r="K17" s="4"/>
      <c r="L17" s="4"/>
      <c r="M17" s="17"/>
      <c r="N17" s="3"/>
      <c r="O17" s="2"/>
    </row>
    <row r="18" spans="1:15" ht="11.25" customHeight="1">
      <c r="A18" s="2"/>
      <c r="B18" s="222"/>
      <c r="C18" s="1473"/>
      <c r="D18" s="1473"/>
      <c r="E18" s="1473"/>
      <c r="F18" s="1473"/>
      <c r="G18" s="1473"/>
      <c r="H18" s="1473"/>
      <c r="I18" s="5"/>
      <c r="J18" s="5"/>
      <c r="K18" s="5"/>
      <c r="L18" s="5"/>
      <c r="M18" s="5"/>
      <c r="N18" s="3"/>
      <c r="O18" s="2"/>
    </row>
    <row r="19" spans="1:15" ht="11.25" customHeight="1">
      <c r="A19" s="2"/>
      <c r="B19" s="222"/>
      <c r="C19" s="1473"/>
      <c r="D19" s="1473"/>
      <c r="E19" s="1473"/>
      <c r="F19" s="1473"/>
      <c r="G19" s="1473"/>
      <c r="H19" s="1473"/>
      <c r="I19" s="18"/>
      <c r="J19" s="18"/>
      <c r="K19" s="18"/>
      <c r="L19" s="18"/>
      <c r="M19" s="18"/>
      <c r="N19" s="3"/>
      <c r="O19" s="2"/>
    </row>
    <row r="20" spans="1:15" ht="11.25" customHeight="1">
      <c r="A20" s="2"/>
      <c r="B20" s="222"/>
      <c r="C20" s="1473"/>
      <c r="D20" s="1473"/>
      <c r="E20" s="1473"/>
      <c r="F20" s="1473"/>
      <c r="G20" s="1473"/>
      <c r="H20" s="1473"/>
      <c r="I20" s="11"/>
      <c r="J20" s="11"/>
      <c r="K20" s="11"/>
      <c r="L20" s="11"/>
      <c r="M20" s="11"/>
      <c r="N20" s="3"/>
      <c r="O20" s="2"/>
    </row>
    <row r="21" spans="1:15" ht="11.25" customHeight="1">
      <c r="A21" s="2"/>
      <c r="B21" s="222"/>
      <c r="C21" s="1473"/>
      <c r="D21" s="1473"/>
      <c r="E21" s="1473"/>
      <c r="F21" s="1473"/>
      <c r="G21" s="1473"/>
      <c r="H21" s="1473"/>
      <c r="I21" s="11"/>
      <c r="J21" s="11"/>
      <c r="K21" s="11"/>
      <c r="L21" s="11"/>
      <c r="M21" s="11"/>
      <c r="N21" s="3"/>
      <c r="O21" s="2"/>
    </row>
    <row r="22" spans="1:15" ht="12" customHeight="1">
      <c r="A22" s="2"/>
      <c r="B22" s="222"/>
      <c r="C22" s="23"/>
      <c r="D22" s="23"/>
      <c r="E22" s="23"/>
      <c r="F22" s="23"/>
      <c r="G22" s="23"/>
      <c r="H22" s="23"/>
      <c r="I22" s="13"/>
      <c r="J22" s="13"/>
      <c r="K22" s="13"/>
      <c r="L22" s="13"/>
      <c r="M22" s="13"/>
      <c r="N22" s="3"/>
      <c r="O22" s="2"/>
    </row>
    <row r="23" spans="1:15" ht="27.75" customHeight="1">
      <c r="A23" s="2"/>
      <c r="B23" s="222"/>
      <c r="C23" s="23"/>
      <c r="D23" s="23"/>
      <c r="E23" s="23"/>
      <c r="F23" s="23"/>
      <c r="G23" s="23"/>
      <c r="H23" s="23"/>
      <c r="I23" s="11"/>
      <c r="J23" s="11"/>
      <c r="K23" s="11"/>
      <c r="L23" s="11"/>
      <c r="M23" s="11"/>
      <c r="N23" s="3"/>
      <c r="O23" s="2"/>
    </row>
    <row r="24" spans="1:15" ht="18" customHeight="1">
      <c r="A24" s="2"/>
      <c r="B24" s="222"/>
      <c r="C24" s="9"/>
      <c r="D24" s="13"/>
      <c r="E24" s="15"/>
      <c r="F24" s="13"/>
      <c r="G24" s="10"/>
      <c r="H24" s="13"/>
      <c r="I24" s="13"/>
      <c r="J24" s="13"/>
      <c r="K24" s="13"/>
      <c r="L24" s="13"/>
      <c r="M24" s="13"/>
      <c r="N24" s="3"/>
      <c r="O24" s="2"/>
    </row>
    <row r="25" spans="1:15" ht="18" customHeight="1">
      <c r="A25" s="2"/>
      <c r="B25" s="222"/>
      <c r="C25" s="12"/>
      <c r="D25" s="13"/>
      <c r="E25" s="8"/>
      <c r="F25" s="11"/>
      <c r="G25" s="10"/>
      <c r="H25" s="11"/>
      <c r="I25" s="11"/>
      <c r="J25" s="11"/>
      <c r="K25" s="11"/>
      <c r="L25" s="11"/>
      <c r="M25" s="11"/>
      <c r="N25" s="3"/>
      <c r="O25" s="2"/>
    </row>
    <row r="26" spans="1:15">
      <c r="A26" s="2"/>
      <c r="B26" s="222"/>
      <c r="C26" s="12"/>
      <c r="D26" s="13"/>
      <c r="E26" s="8"/>
      <c r="F26" s="11"/>
      <c r="G26" s="10"/>
      <c r="H26" s="11"/>
      <c r="I26" s="11"/>
      <c r="J26" s="11"/>
      <c r="K26" s="11"/>
      <c r="L26" s="11"/>
      <c r="M26" s="11"/>
      <c r="N26" s="3"/>
      <c r="O26" s="2"/>
    </row>
    <row r="27" spans="1:15" ht="13.5" customHeight="1">
      <c r="A27" s="2"/>
      <c r="B27" s="222"/>
      <c r="C27" s="12"/>
      <c r="D27" s="13"/>
      <c r="E27" s="8"/>
      <c r="F27" s="11"/>
      <c r="G27" s="10"/>
      <c r="H27" s="305"/>
      <c r="I27" s="306" t="s">
        <v>42</v>
      </c>
      <c r="J27" s="307"/>
      <c r="K27" s="307"/>
      <c r="L27" s="308"/>
      <c r="M27" s="308"/>
      <c r="N27" s="3"/>
      <c r="O27" s="2"/>
    </row>
    <row r="28" spans="1:15" ht="10.5" customHeight="1">
      <c r="A28" s="2"/>
      <c r="B28" s="222"/>
      <c r="C28" s="9"/>
      <c r="D28" s="13"/>
      <c r="E28" s="15"/>
      <c r="F28" s="13"/>
      <c r="G28" s="10"/>
      <c r="H28" s="13"/>
      <c r="I28" s="309"/>
      <c r="J28" s="309"/>
      <c r="K28" s="309"/>
      <c r="L28" s="309"/>
      <c r="M28" s="475"/>
      <c r="N28" s="310"/>
      <c r="O28" s="2"/>
    </row>
    <row r="29" spans="1:15" ht="16.5" customHeight="1">
      <c r="A29" s="2"/>
      <c r="B29" s="222"/>
      <c r="C29" s="9"/>
      <c r="D29" s="13"/>
      <c r="E29" s="15"/>
      <c r="F29" s="13"/>
      <c r="G29" s="10"/>
      <c r="H29" s="13"/>
      <c r="I29" s="13" t="s">
        <v>417</v>
      </c>
      <c r="J29" s="13"/>
      <c r="K29" s="13"/>
      <c r="L29" s="13"/>
      <c r="M29" s="475"/>
      <c r="N29" s="311"/>
      <c r="O29" s="2"/>
    </row>
    <row r="30" spans="1:15" ht="10.5" customHeight="1">
      <c r="A30" s="2"/>
      <c r="B30" s="222"/>
      <c r="C30" s="9"/>
      <c r="D30" s="13"/>
      <c r="E30" s="15"/>
      <c r="F30" s="13"/>
      <c r="G30" s="10"/>
      <c r="H30" s="13"/>
      <c r="I30" s="13"/>
      <c r="J30" s="13"/>
      <c r="K30" s="13"/>
      <c r="L30" s="13"/>
      <c r="M30" s="475"/>
      <c r="N30" s="311"/>
      <c r="O30" s="2"/>
    </row>
    <row r="31" spans="1:15" ht="16.5" customHeight="1">
      <c r="A31" s="2"/>
      <c r="B31" s="222"/>
      <c r="C31" s="12"/>
      <c r="D31" s="13"/>
      <c r="E31" s="8"/>
      <c r="F31" s="11"/>
      <c r="G31" s="10"/>
      <c r="H31" s="11"/>
      <c r="I31" s="1467" t="s">
        <v>46</v>
      </c>
      <c r="J31" s="1467"/>
      <c r="K31" s="1477">
        <f>+capa!H27</f>
        <v>43101</v>
      </c>
      <c r="L31" s="1478"/>
      <c r="M31" s="475"/>
      <c r="N31" s="312"/>
      <c r="O31" s="2"/>
    </row>
    <row r="32" spans="1:15" ht="10.5" customHeight="1">
      <c r="A32" s="2"/>
      <c r="B32" s="222"/>
      <c r="C32" s="12"/>
      <c r="D32" s="13"/>
      <c r="E32" s="8"/>
      <c r="F32" s="11"/>
      <c r="G32" s="10"/>
      <c r="H32" s="11"/>
      <c r="I32" s="208"/>
      <c r="J32" s="208"/>
      <c r="K32" s="207"/>
      <c r="L32" s="207"/>
      <c r="M32" s="475"/>
      <c r="N32" s="312"/>
      <c r="O32" s="2"/>
    </row>
    <row r="33" spans="1:15" ht="16.5" customHeight="1">
      <c r="A33" s="2"/>
      <c r="B33" s="222"/>
      <c r="C33" s="9"/>
      <c r="D33" s="13"/>
      <c r="E33" s="15"/>
      <c r="F33" s="13"/>
      <c r="G33" s="10"/>
      <c r="H33" s="13"/>
      <c r="I33" s="1475" t="s">
        <v>411</v>
      </c>
      <c r="J33" s="1476"/>
      <c r="K33" s="1476"/>
      <c r="L33" s="1476"/>
      <c r="M33" s="475"/>
      <c r="N33" s="311"/>
      <c r="O33" s="2"/>
    </row>
    <row r="34" spans="1:15" s="92" customFormat="1" ht="14.25" customHeight="1">
      <c r="A34" s="2"/>
      <c r="B34" s="222"/>
      <c r="C34" s="9"/>
      <c r="D34" s="13"/>
      <c r="E34" s="15"/>
      <c r="F34" s="13"/>
      <c r="G34" s="1003"/>
      <c r="H34" s="13"/>
      <c r="I34" s="179"/>
      <c r="J34" s="1002"/>
      <c r="K34" s="1002"/>
      <c r="L34" s="1002"/>
      <c r="M34" s="475"/>
      <c r="N34" s="311"/>
      <c r="O34" s="2"/>
    </row>
    <row r="35" spans="1:15" s="92" customFormat="1" ht="20.25" customHeight="1">
      <c r="A35" s="2"/>
      <c r="B35" s="222"/>
      <c r="C35" s="172"/>
      <c r="D35" s="13"/>
      <c r="E35" s="1004"/>
      <c r="F35" s="11"/>
      <c r="G35" s="1003"/>
      <c r="H35" s="11"/>
      <c r="I35" s="1470" t="s">
        <v>413</v>
      </c>
      <c r="J35" s="1470"/>
      <c r="K35" s="1470"/>
      <c r="L35" s="1470"/>
      <c r="M35" s="475"/>
      <c r="N35" s="312"/>
      <c r="O35" s="2"/>
    </row>
    <row r="36" spans="1:15" s="92" customFormat="1" ht="12.75" customHeight="1">
      <c r="A36" s="2"/>
      <c r="B36" s="222"/>
      <c r="C36" s="172"/>
      <c r="D36" s="13"/>
      <c r="E36" s="1004"/>
      <c r="F36" s="11"/>
      <c r="G36" s="1003"/>
      <c r="H36" s="11"/>
      <c r="I36" s="999" t="s">
        <v>412</v>
      </c>
      <c r="J36" s="999"/>
      <c r="K36" s="999"/>
      <c r="L36" s="999"/>
      <c r="M36" s="475"/>
      <c r="N36" s="312"/>
      <c r="O36" s="2"/>
    </row>
    <row r="37" spans="1:15" s="92" customFormat="1" ht="12.75" customHeight="1">
      <c r="A37" s="2"/>
      <c r="B37" s="222"/>
      <c r="C37" s="172"/>
      <c r="D37" s="13"/>
      <c r="E37" s="1004"/>
      <c r="F37" s="11"/>
      <c r="G37" s="1003"/>
      <c r="H37" s="11"/>
      <c r="I37" s="1471" t="s">
        <v>415</v>
      </c>
      <c r="J37" s="1471"/>
      <c r="K37" s="1471"/>
      <c r="L37" s="1471"/>
      <c r="M37" s="475"/>
      <c r="N37" s="312"/>
      <c r="O37" s="2"/>
    </row>
    <row r="38" spans="1:15" s="92" customFormat="1" ht="20.25" customHeight="1">
      <c r="A38" s="2"/>
      <c r="B38" s="222"/>
      <c r="C38" s="9"/>
      <c r="D38" s="13"/>
      <c r="E38" s="15"/>
      <c r="F38" s="13"/>
      <c r="G38" s="367"/>
      <c r="H38" s="13"/>
      <c r="I38" s="1468" t="s">
        <v>469</v>
      </c>
      <c r="J38" s="1468"/>
      <c r="K38" s="1468"/>
      <c r="L38" s="999"/>
      <c r="M38" s="475"/>
      <c r="N38" s="311"/>
      <c r="O38" s="2"/>
    </row>
    <row r="39" spans="1:15" ht="19.5" customHeight="1">
      <c r="A39" s="2"/>
      <c r="B39" s="222"/>
      <c r="C39" s="12"/>
      <c r="D39" s="13"/>
      <c r="E39" s="8"/>
      <c r="F39" s="11"/>
      <c r="G39" s="10"/>
      <c r="H39" s="11"/>
      <c r="I39" s="1468" t="s">
        <v>510</v>
      </c>
      <c r="J39" s="1468"/>
      <c r="K39" s="1468"/>
      <c r="L39" s="1468"/>
      <c r="M39" s="475"/>
      <c r="N39" s="312"/>
      <c r="O39" s="2"/>
    </row>
    <row r="40" spans="1:15" ht="14.25" customHeight="1">
      <c r="A40" s="2"/>
      <c r="B40" s="222"/>
      <c r="C40" s="12"/>
      <c r="D40" s="13"/>
      <c r="E40" s="8"/>
      <c r="F40" s="11"/>
      <c r="G40" s="10"/>
      <c r="H40" s="11"/>
      <c r="I40" s="999"/>
      <c r="J40" s="999"/>
      <c r="K40" s="999"/>
      <c r="L40" s="999"/>
      <c r="M40" s="475"/>
      <c r="N40" s="312"/>
      <c r="O40" s="2"/>
    </row>
    <row r="41" spans="1:15" ht="12.75" customHeight="1">
      <c r="A41" s="2"/>
      <c r="B41" s="222"/>
      <c r="C41" s="12"/>
      <c r="D41" s="13"/>
      <c r="E41" s="8"/>
      <c r="F41" s="11"/>
      <c r="G41" s="10"/>
      <c r="H41" s="11"/>
      <c r="I41" s="1469" t="s">
        <v>51</v>
      </c>
      <c r="J41" s="1469"/>
      <c r="K41" s="1469"/>
      <c r="L41" s="1469"/>
      <c r="M41" s="475"/>
      <c r="N41" s="312"/>
      <c r="O41" s="2"/>
    </row>
    <row r="42" spans="1:15" ht="14.25" customHeight="1">
      <c r="A42" s="2"/>
      <c r="B42" s="222"/>
      <c r="C42" s="9"/>
      <c r="D42" s="13"/>
      <c r="E42" s="15"/>
      <c r="F42" s="13"/>
      <c r="G42" s="10"/>
      <c r="H42" s="13"/>
      <c r="I42" s="1000"/>
      <c r="J42" s="1000"/>
      <c r="K42" s="1000"/>
      <c r="L42" s="1000"/>
      <c r="M42" s="475"/>
      <c r="N42" s="311"/>
      <c r="O42" s="2"/>
    </row>
    <row r="43" spans="1:15" ht="15" customHeight="1">
      <c r="A43" s="2"/>
      <c r="B43" s="222"/>
      <c r="C43" s="12"/>
      <c r="D43" s="13"/>
      <c r="E43" s="8"/>
      <c r="F43" s="11"/>
      <c r="G43" s="10"/>
      <c r="H43" s="11"/>
      <c r="I43" s="998" t="s">
        <v>23</v>
      </c>
      <c r="J43" s="998"/>
      <c r="K43" s="998"/>
      <c r="L43" s="998"/>
      <c r="M43" s="475"/>
      <c r="N43" s="312"/>
      <c r="O43" s="2"/>
    </row>
    <row r="44" spans="1:15" ht="14.25" customHeight="1">
      <c r="A44" s="2"/>
      <c r="B44" s="222"/>
      <c r="C44" s="12"/>
      <c r="D44" s="13"/>
      <c r="E44" s="8"/>
      <c r="F44" s="11"/>
      <c r="G44" s="10"/>
      <c r="H44" s="11"/>
      <c r="I44" s="206"/>
      <c r="J44" s="206"/>
      <c r="K44" s="206"/>
      <c r="L44" s="206"/>
      <c r="M44" s="475"/>
      <c r="N44" s="312"/>
      <c r="O44" s="2"/>
    </row>
    <row r="45" spans="1:15" ht="16.5" customHeight="1">
      <c r="A45" s="2"/>
      <c r="B45" s="222"/>
      <c r="C45" s="12"/>
      <c r="D45" s="13"/>
      <c r="E45" s="8"/>
      <c r="F45" s="11"/>
      <c r="G45" s="10"/>
      <c r="H45" s="11"/>
      <c r="I45" s="1467" t="s">
        <v>19</v>
      </c>
      <c r="J45" s="1467"/>
      <c r="K45" s="1467"/>
      <c r="L45" s="1467"/>
      <c r="M45" s="475"/>
      <c r="N45" s="312"/>
      <c r="O45" s="2"/>
    </row>
    <row r="46" spans="1:15" ht="14.25" customHeight="1">
      <c r="A46" s="2"/>
      <c r="B46" s="222"/>
      <c r="C46" s="9"/>
      <c r="D46" s="13"/>
      <c r="E46" s="15"/>
      <c r="F46" s="13"/>
      <c r="G46" s="10"/>
      <c r="H46" s="13"/>
      <c r="I46" s="208"/>
      <c r="J46" s="208"/>
      <c r="K46" s="208"/>
      <c r="L46" s="208"/>
      <c r="M46" s="475"/>
      <c r="N46" s="311"/>
      <c r="O46" s="2"/>
    </row>
    <row r="47" spans="1:15" ht="16.5" customHeight="1">
      <c r="A47" s="2"/>
      <c r="B47" s="222"/>
      <c r="C47" s="12"/>
      <c r="D47" s="13"/>
      <c r="E47" s="8"/>
      <c r="F47" s="563"/>
      <c r="G47" s="899"/>
      <c r="H47" s="563"/>
      <c r="I47" s="1466" t="s">
        <v>10</v>
      </c>
      <c r="J47" s="1466"/>
      <c r="K47" s="1466"/>
      <c r="L47" s="1466"/>
      <c r="M47" s="475"/>
      <c r="N47" s="312"/>
      <c r="O47" s="2"/>
    </row>
    <row r="48" spans="1:15" ht="12.75" customHeight="1">
      <c r="A48" s="2"/>
      <c r="B48" s="222"/>
      <c r="C48" s="9"/>
      <c r="D48" s="13"/>
      <c r="E48" s="15"/>
      <c r="F48" s="1001"/>
      <c r="G48" s="899"/>
      <c r="H48" s="1001"/>
      <c r="I48" s="475"/>
      <c r="J48" s="475"/>
      <c r="K48" s="475"/>
      <c r="L48" s="475"/>
      <c r="M48" s="475"/>
      <c r="N48" s="311"/>
      <c r="O48" s="2"/>
    </row>
    <row r="49" spans="1:15" ht="30.75" customHeight="1">
      <c r="A49" s="2"/>
      <c r="B49" s="222"/>
      <c r="C49" s="9"/>
      <c r="D49" s="13"/>
      <c r="E49" s="15"/>
      <c r="F49" s="1001"/>
      <c r="G49" s="899"/>
      <c r="H49" s="1001"/>
      <c r="I49" s="475"/>
      <c r="J49" s="475"/>
      <c r="K49" s="475"/>
      <c r="L49" s="475"/>
      <c r="M49" s="475"/>
      <c r="N49" s="311"/>
      <c r="O49" s="2"/>
    </row>
    <row r="50" spans="1:15" ht="20.25" customHeight="1">
      <c r="A50" s="2"/>
      <c r="B50" s="222"/>
      <c r="C50" s="795"/>
      <c r="D50" s="13"/>
      <c r="E50" s="8"/>
      <c r="F50" s="563"/>
      <c r="G50" s="899"/>
      <c r="H50" s="563"/>
      <c r="I50" s="475"/>
      <c r="J50" s="475"/>
      <c r="K50" s="475"/>
      <c r="L50" s="475"/>
      <c r="M50" s="475"/>
      <c r="N50" s="312"/>
      <c r="O50" s="2"/>
    </row>
    <row r="51" spans="1:15">
      <c r="A51" s="2"/>
      <c r="B51" s="363">
        <v>2</v>
      </c>
      <c r="C51" s="1465">
        <v>43101</v>
      </c>
      <c r="D51" s="1465"/>
      <c r="E51" s="1465"/>
      <c r="F51" s="1465"/>
      <c r="G51" s="1465"/>
      <c r="H51" s="1465"/>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c r="A1" s="2"/>
      <c r="B1" s="212"/>
      <c r="C1" s="212"/>
      <c r="D1" s="212"/>
      <c r="E1" s="212"/>
      <c r="F1" s="212"/>
      <c r="G1" s="213"/>
      <c r="H1" s="213"/>
      <c r="I1" s="213"/>
      <c r="J1" s="213"/>
      <c r="K1" s="213"/>
      <c r="L1" s="213"/>
      <c r="M1" s="213"/>
      <c r="N1" s="213"/>
      <c r="O1" s="213"/>
      <c r="P1" s="213"/>
      <c r="Q1" s="213"/>
      <c r="R1" s="213"/>
      <c r="S1" s="213"/>
      <c r="T1" s="213"/>
      <c r="U1" s="213"/>
      <c r="V1" s="213"/>
      <c r="W1" s="213"/>
      <c r="X1" s="1552" t="s">
        <v>313</v>
      </c>
      <c r="Y1" s="1552"/>
      <c r="Z1" s="1552"/>
      <c r="AA1" s="1552"/>
      <c r="AB1" s="1552"/>
      <c r="AC1" s="1552"/>
      <c r="AD1" s="1552"/>
      <c r="AE1" s="1552"/>
      <c r="AF1" s="1552"/>
      <c r="AG1" s="2"/>
    </row>
    <row r="2" spans="1:33" ht="6" customHeight="1">
      <c r="A2" s="214"/>
      <c r="B2" s="1555"/>
      <c r="C2" s="1555"/>
      <c r="D2" s="1555"/>
      <c r="E2" s="16"/>
      <c r="F2" s="16"/>
      <c r="G2" s="16"/>
      <c r="H2" s="16"/>
      <c r="I2" s="16"/>
      <c r="J2" s="211"/>
      <c r="K2" s="211"/>
      <c r="L2" s="211"/>
      <c r="M2" s="211"/>
      <c r="N2" s="211"/>
      <c r="O2" s="211"/>
      <c r="P2" s="211"/>
      <c r="Q2" s="211"/>
      <c r="R2" s="211"/>
      <c r="S2" s="211"/>
      <c r="T2" s="211"/>
      <c r="U2" s="211"/>
      <c r="V2" s="211"/>
      <c r="W2" s="211"/>
      <c r="X2" s="211"/>
      <c r="Y2" s="211"/>
      <c r="Z2" s="4"/>
      <c r="AA2" s="4"/>
      <c r="AB2" s="4"/>
      <c r="AC2" s="4"/>
      <c r="AD2" s="4"/>
      <c r="AE2" s="4"/>
      <c r="AF2" s="4"/>
      <c r="AG2" s="2"/>
    </row>
    <row r="3" spans="1:33" ht="12" customHeight="1">
      <c r="A3" s="21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c r="A4" s="215"/>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c r="A5" s="214"/>
      <c r="B5" s="4"/>
      <c r="C5" s="8"/>
      <c r="D5" s="8"/>
      <c r="E5" s="8"/>
      <c r="F5" s="1731"/>
      <c r="G5" s="1731"/>
      <c r="H5" s="1731"/>
      <c r="I5" s="1731"/>
      <c r="J5" s="1731"/>
      <c r="K5" s="1731"/>
      <c r="L5" s="1731"/>
      <c r="M5" s="8"/>
      <c r="N5" s="8"/>
      <c r="O5" s="8"/>
      <c r="P5" s="8"/>
      <c r="Q5" s="8"/>
      <c r="R5" s="3"/>
      <c r="S5" s="3"/>
      <c r="T5" s="3"/>
      <c r="U5" s="61"/>
      <c r="V5" s="3"/>
      <c r="W5" s="3"/>
      <c r="X5" s="3"/>
      <c r="Y5" s="3"/>
      <c r="Z5" s="3"/>
      <c r="AA5" s="3"/>
      <c r="AB5" s="3"/>
      <c r="AC5" s="3"/>
      <c r="AD5" s="3"/>
      <c r="AE5" s="3"/>
      <c r="AF5" s="4"/>
      <c r="AG5" s="2"/>
    </row>
    <row r="6" spans="1:33" ht="9.75" customHeight="1">
      <c r="A6" s="214"/>
      <c r="B6" s="4"/>
      <c r="C6" s="8"/>
      <c r="D6" s="8"/>
      <c r="E6" s="10"/>
      <c r="F6" s="1728"/>
      <c r="G6" s="1728"/>
      <c r="H6" s="1728"/>
      <c r="I6" s="1728"/>
      <c r="J6" s="1728"/>
      <c r="K6" s="1728"/>
      <c r="L6" s="1728"/>
      <c r="M6" s="1728"/>
      <c r="N6" s="1728"/>
      <c r="O6" s="1728"/>
      <c r="P6" s="1728"/>
      <c r="Q6" s="1728"/>
      <c r="R6" s="1728"/>
      <c r="S6" s="1728"/>
      <c r="T6" s="1728"/>
      <c r="U6" s="1728"/>
      <c r="V6" s="1728"/>
      <c r="W6" s="10"/>
      <c r="X6" s="1728"/>
      <c r="Y6" s="1728"/>
      <c r="Z6" s="1728"/>
      <c r="AA6" s="1728"/>
      <c r="AB6" s="1728"/>
      <c r="AC6" s="1728"/>
      <c r="AD6" s="1728"/>
      <c r="AE6" s="10"/>
      <c r="AF6" s="4"/>
      <c r="AG6" s="2"/>
    </row>
    <row r="7" spans="1:33" ht="12.75" customHeight="1">
      <c r="A7" s="21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c r="A8" s="356"/>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c r="A9" s="21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c r="A10" s="21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c r="A11" s="21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c r="A12" s="21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c r="A13" s="21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c r="A14" s="21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c r="A15" s="21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c r="A16" s="21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c r="A17" s="21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c r="A18" s="21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c r="A19" s="21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c r="A20" s="21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c r="A21" s="21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c r="A22" s="21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c r="A23" s="21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c r="A24" s="21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c r="A25" s="21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c r="A26" s="21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c r="A27" s="21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c r="A28" s="21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c r="A29" s="21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c r="A30" s="21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c r="A31" s="21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c r="A32" s="21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c r="A33" s="21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c r="A34" s="21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c r="A35" s="21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c r="A36" s="21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c r="A37" s="21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c r="A38" s="21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c r="A39" s="21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c r="A40" s="21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c r="A41" s="21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c r="A42" s="21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c r="A43" s="21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c r="A44" s="21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c r="A45" s="214"/>
      <c r="B45" s="4"/>
      <c r="C45" s="8"/>
      <c r="D45" s="8"/>
      <c r="E45" s="10"/>
      <c r="F45" s="1728"/>
      <c r="G45" s="1728"/>
      <c r="H45" s="1728"/>
      <c r="I45" s="1728"/>
      <c r="J45" s="1728"/>
      <c r="K45" s="1728"/>
      <c r="L45" s="1728"/>
      <c r="M45" s="1728"/>
      <c r="N45" s="1728"/>
      <c r="O45" s="1728"/>
      <c r="P45" s="1728"/>
      <c r="Q45" s="1728"/>
      <c r="R45" s="1728"/>
      <c r="S45" s="1728"/>
      <c r="T45" s="1728"/>
      <c r="U45" s="1728"/>
      <c r="V45" s="1728"/>
      <c r="W45" s="10"/>
      <c r="X45" s="1728"/>
      <c r="Y45" s="1728"/>
      <c r="Z45" s="1728"/>
      <c r="AA45" s="1728"/>
      <c r="AB45" s="1728"/>
      <c r="AC45" s="1728"/>
      <c r="AD45" s="1728"/>
      <c r="AE45" s="10"/>
      <c r="AF45" s="4"/>
      <c r="AG45" s="2"/>
    </row>
    <row r="46" spans="1:33" ht="12.75" customHeight="1">
      <c r="A46" s="21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c r="A47" s="21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c r="A48" s="357"/>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c r="A49" s="21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c r="A50" s="21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c r="A51" s="21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c r="A52" s="21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c r="A53" s="21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c r="A54" s="21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c r="A55" s="21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c r="A56" s="21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c r="A57" s="21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c r="A58" s="21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c r="A59" s="21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c r="A60" s="21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c r="A61" s="21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c r="A62" s="21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c r="A63" s="21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c r="A64" s="21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c r="A65" s="21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c r="A66" s="21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c r="A67" s="21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c r="A68" s="21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c r="A69" s="358"/>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c r="A70" s="214"/>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c r="A71" s="214"/>
      <c r="B71" s="361">
        <v>22</v>
      </c>
      <c r="C71" s="1729">
        <v>43101</v>
      </c>
      <c r="D71" s="1730"/>
      <c r="E71" s="1730"/>
      <c r="F71" s="1730"/>
      <c r="G71" s="1726"/>
      <c r="H71" s="1727"/>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c r="A1" s="2"/>
      <c r="B1" s="1621" t="s">
        <v>316</v>
      </c>
      <c r="C1" s="1621"/>
      <c r="D1" s="1621"/>
      <c r="E1" s="1621"/>
      <c r="F1" s="1621"/>
      <c r="G1" s="1621"/>
      <c r="H1" s="1621"/>
      <c r="I1" s="213"/>
      <c r="J1" s="213"/>
      <c r="K1" s="213"/>
      <c r="L1" s="213"/>
      <c r="M1" s="213"/>
      <c r="N1" s="213"/>
      <c r="O1" s="213"/>
      <c r="P1" s="213"/>
      <c r="Q1" s="213"/>
      <c r="R1" s="213"/>
      <c r="S1" s="213"/>
      <c r="T1" s="213"/>
      <c r="U1" s="213"/>
      <c r="V1" s="213"/>
      <c r="W1" s="213"/>
      <c r="X1" s="258"/>
      <c r="Y1" s="217"/>
      <c r="Z1" s="217"/>
      <c r="AA1" s="217"/>
      <c r="AB1" s="217"/>
      <c r="AC1" s="217"/>
      <c r="AD1" s="217"/>
      <c r="AE1" s="217"/>
      <c r="AF1" s="217"/>
      <c r="AG1" s="2"/>
    </row>
    <row r="2" spans="1:33" ht="6" customHeight="1">
      <c r="A2" s="2"/>
      <c r="B2" s="1555"/>
      <c r="C2" s="1555"/>
      <c r="D2" s="1555"/>
      <c r="E2" s="16"/>
      <c r="F2" s="16"/>
      <c r="G2" s="16"/>
      <c r="H2" s="16"/>
      <c r="I2" s="16"/>
      <c r="J2" s="211"/>
      <c r="K2" s="211"/>
      <c r="L2" s="211"/>
      <c r="M2" s="211"/>
      <c r="N2" s="211"/>
      <c r="O2" s="211"/>
      <c r="P2" s="211"/>
      <c r="Q2" s="211"/>
      <c r="R2" s="211"/>
      <c r="S2" s="211"/>
      <c r="T2" s="211"/>
      <c r="U2" s="211"/>
      <c r="V2" s="211"/>
      <c r="W2" s="211"/>
      <c r="X2" s="211"/>
      <c r="Y2" s="211"/>
      <c r="Z2" s="4"/>
      <c r="AA2" s="4"/>
      <c r="AB2" s="4"/>
      <c r="AC2" s="4"/>
      <c r="AD2" s="4"/>
      <c r="AE2" s="4"/>
      <c r="AF2" s="4"/>
      <c r="AG2" s="222"/>
    </row>
    <row r="3" spans="1:33" ht="12" customHeight="1">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2"/>
    </row>
    <row r="4" spans="1:33" s="7" customFormat="1" ht="13.5" customHeight="1">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1"/>
    </row>
    <row r="5" spans="1:33" ht="3.75" customHeight="1">
      <c r="A5" s="2"/>
      <c r="B5" s="4"/>
      <c r="C5" s="8"/>
      <c r="D5" s="8"/>
      <c r="E5" s="8"/>
      <c r="F5" s="1731"/>
      <c r="G5" s="1731"/>
      <c r="H5" s="1731"/>
      <c r="I5" s="1731"/>
      <c r="J5" s="1731"/>
      <c r="K5" s="1731"/>
      <c r="L5" s="1731"/>
      <c r="M5" s="8"/>
      <c r="N5" s="8"/>
      <c r="O5" s="8"/>
      <c r="P5" s="8"/>
      <c r="Q5" s="8"/>
      <c r="R5" s="3"/>
      <c r="S5" s="3"/>
      <c r="T5" s="3"/>
      <c r="U5" s="61"/>
      <c r="V5" s="3"/>
      <c r="W5" s="3"/>
      <c r="X5" s="3"/>
      <c r="Y5" s="3"/>
      <c r="Z5" s="3"/>
      <c r="AA5" s="3"/>
      <c r="AB5" s="3"/>
      <c r="AC5" s="3"/>
      <c r="AD5" s="3"/>
      <c r="AE5" s="3"/>
      <c r="AF5" s="4"/>
      <c r="AG5" s="222"/>
    </row>
    <row r="6" spans="1:33" ht="9.75" customHeight="1">
      <c r="A6" s="2"/>
      <c r="B6" s="4"/>
      <c r="C6" s="8"/>
      <c r="D6" s="8"/>
      <c r="E6" s="10"/>
      <c r="F6" s="1728"/>
      <c r="G6" s="1728"/>
      <c r="H6" s="1728"/>
      <c r="I6" s="1728"/>
      <c r="J6" s="1728"/>
      <c r="K6" s="1728"/>
      <c r="L6" s="1728"/>
      <c r="M6" s="1728"/>
      <c r="N6" s="1728"/>
      <c r="O6" s="1728"/>
      <c r="P6" s="1728"/>
      <c r="Q6" s="1728"/>
      <c r="R6" s="1728"/>
      <c r="S6" s="1728"/>
      <c r="T6" s="1728"/>
      <c r="U6" s="1728"/>
      <c r="V6" s="1728"/>
      <c r="W6" s="10"/>
      <c r="X6" s="1728"/>
      <c r="Y6" s="1728"/>
      <c r="Z6" s="1728"/>
      <c r="AA6" s="1728"/>
      <c r="AB6" s="1728"/>
      <c r="AC6" s="1728"/>
      <c r="AD6" s="1728"/>
      <c r="AE6" s="10"/>
      <c r="AF6" s="4"/>
      <c r="AG6" s="222"/>
    </row>
    <row r="7" spans="1:33" ht="12.75" customHeight="1">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2"/>
    </row>
    <row r="8" spans="1:33" s="50" customFormat="1" ht="13.5" hidden="1" customHeight="1">
      <c r="A8" s="47"/>
      <c r="B8" s="48"/>
      <c r="C8" s="1732"/>
      <c r="D8" s="1732"/>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5"/>
    </row>
    <row r="9" spans="1:33" s="50" customFormat="1" ht="6" hidden="1" customHeight="1">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5"/>
    </row>
    <row r="10" spans="1:33" s="62" customFormat="1" ht="15" customHeight="1">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2"/>
    </row>
    <row r="11" spans="1:33" ht="12" customHeight="1">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2"/>
    </row>
    <row r="12" spans="1:33" ht="12" customHeight="1">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2"/>
    </row>
    <row r="13" spans="1:33" ht="12" customHeight="1">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2"/>
    </row>
    <row r="14" spans="1:33" ht="12" customHeight="1">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2"/>
    </row>
    <row r="15" spans="1:33" ht="12" customHeight="1">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2"/>
    </row>
    <row r="16" spans="1:33" ht="12" customHeight="1">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2"/>
    </row>
    <row r="17" spans="1:33" ht="12" customHeight="1">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2"/>
    </row>
    <row r="18" spans="1:33" ht="12" customHeight="1">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2"/>
    </row>
    <row r="19" spans="1:33" ht="12" customHeight="1">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2"/>
    </row>
    <row r="20" spans="1:33" ht="12" customHeight="1">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2"/>
    </row>
    <row r="21" spans="1:33" ht="12" customHeight="1">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2"/>
    </row>
    <row r="22" spans="1:33" ht="12" customHeight="1">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2"/>
    </row>
    <row r="23" spans="1:33" ht="12" customHeight="1">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2"/>
    </row>
    <row r="24" spans="1:33" ht="12" customHeight="1">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2"/>
    </row>
    <row r="25" spans="1:33" ht="12" customHeight="1">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2"/>
    </row>
    <row r="26" spans="1:33" ht="12" customHeight="1">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2"/>
    </row>
    <row r="27" spans="1:33" ht="12" customHeight="1">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2"/>
    </row>
    <row r="28" spans="1:33" ht="12" customHeight="1">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2"/>
    </row>
    <row r="29" spans="1:33" ht="12" customHeight="1">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2"/>
    </row>
    <row r="30" spans="1:33" ht="12" customHeight="1">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2"/>
    </row>
    <row r="31" spans="1:33" ht="6" customHeight="1">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2"/>
    </row>
    <row r="32" spans="1:33" ht="6" customHeight="1">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2"/>
    </row>
    <row r="33" spans="1:33" ht="9" customHeight="1">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2"/>
    </row>
    <row r="34" spans="1:33" ht="12.75" customHeight="1">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2"/>
    </row>
    <row r="35" spans="1:33" ht="12.75" customHeight="1">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2"/>
    </row>
    <row r="36" spans="1:33" ht="15.75" customHeight="1">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2"/>
    </row>
    <row r="37" spans="1:33" ht="20.25" customHeight="1">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2"/>
    </row>
    <row r="38" spans="1:33" ht="15.75" customHeight="1">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2"/>
    </row>
    <row r="39" spans="1:33" ht="12.75" customHeight="1">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2"/>
    </row>
    <row r="40" spans="1:33" ht="12" customHeight="1">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2"/>
    </row>
    <row r="41" spans="1:33" ht="12.75" customHeight="1">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2"/>
    </row>
    <row r="42" spans="1:33" ht="12.75" customHeight="1">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2"/>
    </row>
    <row r="43" spans="1:33" ht="9" customHeight="1">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2"/>
    </row>
    <row r="44" spans="1:33" ht="19.5" customHeight="1">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2"/>
    </row>
    <row r="45" spans="1:33" ht="13.5" customHeight="1">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2"/>
    </row>
    <row r="46" spans="1:33" ht="3.75" customHeight="1">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2"/>
    </row>
    <row r="47" spans="1:33" ht="11.25" customHeight="1">
      <c r="A47" s="2"/>
      <c r="B47" s="4"/>
      <c r="C47" s="8"/>
      <c r="D47" s="8"/>
      <c r="E47" s="10"/>
      <c r="F47" s="1728"/>
      <c r="G47" s="1728"/>
      <c r="H47" s="1728"/>
      <c r="I47" s="1728"/>
      <c r="J47" s="1728"/>
      <c r="K47" s="1728"/>
      <c r="L47" s="1728"/>
      <c r="M47" s="1728"/>
      <c r="N47" s="1728"/>
      <c r="O47" s="1728"/>
      <c r="P47" s="1728"/>
      <c r="Q47" s="1728"/>
      <c r="R47" s="1728"/>
      <c r="S47" s="1728"/>
      <c r="T47" s="1728"/>
      <c r="U47" s="1728"/>
      <c r="V47" s="1728"/>
      <c r="W47" s="10"/>
      <c r="X47" s="1728"/>
      <c r="Y47" s="1728"/>
      <c r="Z47" s="1728"/>
      <c r="AA47" s="1728"/>
      <c r="AB47" s="1728"/>
      <c r="AC47" s="1728"/>
      <c r="AD47" s="1728"/>
      <c r="AE47" s="10"/>
      <c r="AF47" s="4"/>
      <c r="AG47" s="222"/>
    </row>
    <row r="48" spans="1:33" ht="12.75" customHeight="1">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2"/>
    </row>
    <row r="49" spans="1:33" ht="6" customHeight="1">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2"/>
    </row>
    <row r="50" spans="1:33" s="50" customFormat="1" ht="12" customHeight="1">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5"/>
    </row>
    <row r="51" spans="1:33" ht="12" customHeight="1">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2"/>
    </row>
    <row r="52" spans="1:33" ht="12" customHeight="1">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2"/>
    </row>
    <row r="53" spans="1:33" ht="12" customHeight="1">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2"/>
    </row>
    <row r="54" spans="1:33" ht="12" customHeight="1">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2"/>
    </row>
    <row r="55" spans="1:33" ht="12" customHeight="1">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2"/>
    </row>
    <row r="56" spans="1:33" ht="12" customHeight="1">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2"/>
    </row>
    <row r="57" spans="1:33" ht="12" customHeight="1">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2"/>
    </row>
    <row r="58" spans="1:33" ht="12" customHeight="1">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2"/>
    </row>
    <row r="59" spans="1:33" ht="12" customHeight="1">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2"/>
    </row>
    <row r="60" spans="1:33" ht="12" customHeight="1">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2"/>
    </row>
    <row r="61" spans="1:33" ht="12" customHeight="1">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2"/>
    </row>
    <row r="62" spans="1:33" ht="12" customHeight="1">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2"/>
    </row>
    <row r="63" spans="1:33" ht="12" customHeight="1">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2"/>
    </row>
    <row r="64" spans="1:33" ht="12" customHeight="1">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2"/>
    </row>
    <row r="65" spans="1:33" ht="12" customHeight="1">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2"/>
    </row>
    <row r="66" spans="1:33" ht="12" customHeight="1">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2"/>
    </row>
    <row r="67" spans="1:33" ht="12" customHeight="1">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2"/>
    </row>
    <row r="68" spans="1:33" ht="12" customHeight="1">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2"/>
    </row>
    <row r="69" spans="1:33" ht="12" customHeight="1">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2"/>
    </row>
    <row r="70" spans="1:33" ht="12" customHeight="1">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2"/>
    </row>
    <row r="71" spans="1:33" s="67" customFormat="1" ht="9.75" customHeight="1">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59"/>
    </row>
    <row r="72" spans="1:33" ht="11.25" customHeight="1">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2"/>
    </row>
    <row r="73" spans="1:33" ht="13.5" customHeight="1">
      <c r="A73" s="2"/>
      <c r="B73" s="1"/>
      <c r="C73" s="1"/>
      <c r="D73" s="1"/>
      <c r="I73" s="4"/>
      <c r="J73" s="4"/>
      <c r="K73" s="4"/>
      <c r="L73" s="4"/>
      <c r="M73" s="4"/>
      <c r="N73" s="4"/>
      <c r="O73" s="4"/>
      <c r="P73" s="4"/>
      <c r="Q73" s="4"/>
      <c r="R73" s="4"/>
      <c r="S73" s="4"/>
      <c r="T73" s="4"/>
      <c r="U73" s="4"/>
      <c r="V73" s="68"/>
      <c r="W73" s="4"/>
      <c r="X73" s="4"/>
      <c r="Y73" s="4"/>
      <c r="Z73" s="1480">
        <v>43101</v>
      </c>
      <c r="AA73" s="1480"/>
      <c r="AB73" s="1480"/>
      <c r="AC73" s="1480"/>
      <c r="AD73" s="1480"/>
      <c r="AE73" s="1480"/>
      <c r="AF73" s="361">
        <v>23</v>
      </c>
      <c r="AG73" s="222"/>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topLeftCell="A22" workbookViewId="0">
      <selection activeCell="N25" sqref="N25"/>
    </sheetView>
  </sheetViews>
  <sheetFormatPr defaultRowHeight="12.75"/>
  <cols>
    <col min="1" max="1" width="3.28515625" customWidth="1"/>
    <col min="2" max="3" width="2.5703125" customWidth="1"/>
    <col min="4" max="4" width="90.5703125" customWidth="1"/>
    <col min="5" max="5" width="3.28515625" customWidth="1"/>
  </cols>
  <sheetData>
    <row r="1" spans="1:5" ht="13.5" customHeight="1">
      <c r="A1" s="329"/>
      <c r="B1" s="329"/>
      <c r="C1" s="329"/>
      <c r="D1" s="329"/>
      <c r="E1" s="329"/>
    </row>
    <row r="2" spans="1:5" ht="13.5" customHeight="1">
      <c r="A2" s="329"/>
      <c r="B2" s="329"/>
      <c r="C2" s="329"/>
      <c r="D2" s="329"/>
      <c r="E2" s="329"/>
    </row>
    <row r="3" spans="1:5" ht="13.5" customHeight="1">
      <c r="A3" s="329"/>
      <c r="B3" s="329"/>
      <c r="C3" s="329"/>
      <c r="D3" s="329"/>
      <c r="E3" s="329"/>
    </row>
    <row r="4" spans="1:5" s="7" customFormat="1" ht="13.5" customHeight="1">
      <c r="A4" s="329"/>
      <c r="B4" s="329"/>
      <c r="C4" s="329"/>
      <c r="D4" s="329"/>
      <c r="E4" s="329"/>
    </row>
    <row r="5" spans="1:5" ht="13.5" customHeight="1">
      <c r="A5" s="329"/>
      <c r="B5" s="329"/>
      <c r="C5" s="329"/>
      <c r="D5" s="329"/>
      <c r="E5" s="329"/>
    </row>
    <row r="6" spans="1:5" ht="13.5" customHeight="1">
      <c r="A6" s="329"/>
      <c r="B6" s="329"/>
      <c r="C6" s="329"/>
      <c r="D6" s="329"/>
      <c r="E6" s="329"/>
    </row>
    <row r="7" spans="1:5" ht="13.5" customHeight="1">
      <c r="A7" s="329"/>
      <c r="B7" s="329"/>
      <c r="C7" s="329"/>
      <c r="D7" s="329"/>
      <c r="E7" s="329"/>
    </row>
    <row r="8" spans="1:5" ht="13.5" customHeight="1">
      <c r="A8" s="329"/>
      <c r="B8" s="329"/>
      <c r="C8" s="329"/>
      <c r="D8" s="329"/>
      <c r="E8" s="329"/>
    </row>
    <row r="9" spans="1:5" ht="13.5" customHeight="1">
      <c r="A9" s="329"/>
      <c r="B9" s="329"/>
      <c r="C9" s="329"/>
      <c r="D9" s="329"/>
      <c r="E9" s="329"/>
    </row>
    <row r="10" spans="1:5" ht="13.5" customHeight="1">
      <c r="A10" s="329"/>
      <c r="B10" s="329"/>
      <c r="C10" s="329"/>
      <c r="D10" s="329"/>
      <c r="E10" s="329"/>
    </row>
    <row r="11" spans="1:5" ht="13.5" customHeight="1">
      <c r="A11" s="329"/>
      <c r="B11" s="329"/>
      <c r="C11" s="329"/>
      <c r="D11" s="329"/>
      <c r="E11" s="329"/>
    </row>
    <row r="12" spans="1:5" ht="13.5" customHeight="1">
      <c r="A12" s="329"/>
      <c r="B12" s="329"/>
      <c r="C12" s="329"/>
      <c r="D12" s="329"/>
      <c r="E12" s="329"/>
    </row>
    <row r="13" spans="1:5" ht="13.5" customHeight="1">
      <c r="A13" s="329"/>
      <c r="B13" s="329"/>
      <c r="C13" s="329"/>
      <c r="D13" s="329"/>
      <c r="E13" s="329"/>
    </row>
    <row r="14" spans="1:5" ht="13.5" customHeight="1">
      <c r="A14" s="329"/>
      <c r="B14" s="329"/>
      <c r="C14" s="329"/>
      <c r="D14" s="329"/>
      <c r="E14" s="329"/>
    </row>
    <row r="15" spans="1:5" ht="13.5" customHeight="1">
      <c r="A15" s="329"/>
      <c r="B15" s="329"/>
      <c r="C15" s="329"/>
      <c r="D15" s="329"/>
      <c r="E15" s="329"/>
    </row>
    <row r="16" spans="1:5" ht="13.5" customHeight="1">
      <c r="A16" s="329"/>
      <c r="B16" s="329"/>
      <c r="C16" s="329"/>
      <c r="D16" s="329"/>
      <c r="E16" s="329"/>
    </row>
    <row r="17" spans="1:5" ht="13.5" customHeight="1">
      <c r="A17" s="329"/>
      <c r="B17" s="329"/>
      <c r="C17" s="329"/>
      <c r="D17" s="329"/>
      <c r="E17" s="329"/>
    </row>
    <row r="18" spans="1:5" ht="13.5" customHeight="1">
      <c r="A18" s="329"/>
      <c r="B18" s="329"/>
      <c r="C18" s="329"/>
      <c r="D18" s="329"/>
      <c r="E18" s="329"/>
    </row>
    <row r="19" spans="1:5" ht="13.5" customHeight="1">
      <c r="A19" s="329"/>
      <c r="B19" s="329"/>
      <c r="C19" s="329"/>
      <c r="D19" s="329"/>
      <c r="E19" s="329"/>
    </row>
    <row r="20" spans="1:5" ht="13.5" customHeight="1">
      <c r="A20" s="329"/>
      <c r="B20" s="329"/>
      <c r="C20" s="329"/>
      <c r="D20" s="329"/>
      <c r="E20" s="329"/>
    </row>
    <row r="21" spans="1:5" ht="13.5" customHeight="1">
      <c r="A21" s="329"/>
      <c r="B21" s="329"/>
      <c r="C21" s="329"/>
      <c r="D21" s="329"/>
      <c r="E21" s="329"/>
    </row>
    <row r="22" spans="1:5" ht="13.5" customHeight="1">
      <c r="A22" s="329"/>
      <c r="B22" s="329"/>
      <c r="C22" s="329"/>
      <c r="D22" s="329"/>
      <c r="E22" s="329"/>
    </row>
    <row r="23" spans="1:5" ht="13.5" customHeight="1">
      <c r="A23" s="329"/>
      <c r="B23" s="329"/>
      <c r="C23" s="329"/>
      <c r="D23" s="329"/>
      <c r="E23" s="329"/>
    </row>
    <row r="24" spans="1:5" ht="13.5" customHeight="1">
      <c r="A24" s="329"/>
      <c r="B24" s="329"/>
      <c r="C24" s="329"/>
      <c r="D24" s="329"/>
      <c r="E24" s="329"/>
    </row>
    <row r="25" spans="1:5" ht="13.5" customHeight="1">
      <c r="A25" s="329"/>
      <c r="B25" s="329"/>
      <c r="C25" s="329"/>
      <c r="D25" s="329"/>
      <c r="E25" s="329"/>
    </row>
    <row r="26" spans="1:5" ht="13.5" customHeight="1">
      <c r="A26" s="329"/>
      <c r="B26" s="329"/>
      <c r="C26" s="329"/>
      <c r="D26" s="329"/>
      <c r="E26" s="329"/>
    </row>
    <row r="27" spans="1:5" ht="13.5" customHeight="1">
      <c r="A27" s="329"/>
      <c r="B27" s="329"/>
      <c r="C27" s="329"/>
      <c r="D27" s="329"/>
      <c r="E27" s="329"/>
    </row>
    <row r="28" spans="1:5" ht="13.5" customHeight="1">
      <c r="A28" s="329"/>
      <c r="B28" s="329"/>
      <c r="C28" s="329"/>
      <c r="D28" s="329"/>
      <c r="E28" s="329"/>
    </row>
    <row r="29" spans="1:5" ht="13.5" customHeight="1">
      <c r="A29" s="329"/>
      <c r="B29" s="329"/>
      <c r="C29" s="329"/>
      <c r="D29" s="329"/>
      <c r="E29" s="329"/>
    </row>
    <row r="30" spans="1:5" ht="13.5" customHeight="1">
      <c r="A30" s="329"/>
      <c r="B30" s="329"/>
      <c r="C30" s="329"/>
      <c r="D30" s="329"/>
      <c r="E30" s="329"/>
    </row>
    <row r="31" spans="1:5" ht="13.5" customHeight="1">
      <c r="A31" s="329"/>
      <c r="B31" s="329"/>
      <c r="C31" s="329"/>
      <c r="D31" s="329"/>
      <c r="E31" s="329"/>
    </row>
    <row r="32" spans="1:5" ht="13.5" customHeight="1">
      <c r="A32" s="329"/>
      <c r="B32" s="329"/>
      <c r="C32" s="329"/>
      <c r="D32" s="329"/>
      <c r="E32" s="329"/>
    </row>
    <row r="33" spans="1:5" ht="13.5" customHeight="1">
      <c r="A33" s="329"/>
      <c r="B33" s="329"/>
      <c r="C33" s="329"/>
      <c r="D33" s="329"/>
      <c r="E33" s="329"/>
    </row>
    <row r="34" spans="1:5" ht="13.5" customHeight="1">
      <c r="A34" s="329"/>
      <c r="B34" s="329"/>
      <c r="C34" s="329"/>
      <c r="D34" s="329"/>
      <c r="E34" s="329"/>
    </row>
    <row r="35" spans="1:5" ht="13.5" customHeight="1">
      <c r="A35" s="329"/>
      <c r="B35" s="329"/>
      <c r="C35" s="329"/>
      <c r="D35" s="329"/>
      <c r="E35" s="329"/>
    </row>
    <row r="36" spans="1:5" ht="13.5" customHeight="1">
      <c r="A36" s="329"/>
      <c r="B36" s="329"/>
      <c r="C36" s="329"/>
      <c r="D36" s="329"/>
      <c r="E36" s="329"/>
    </row>
    <row r="37" spans="1:5" ht="13.5" customHeight="1">
      <c r="A37" s="329"/>
      <c r="B37" s="329"/>
      <c r="C37" s="329"/>
      <c r="D37" s="329"/>
      <c r="E37" s="329"/>
    </row>
    <row r="38" spans="1:5" ht="13.5" customHeight="1">
      <c r="A38" s="329"/>
      <c r="B38" s="329"/>
      <c r="C38" s="329"/>
      <c r="D38" s="329"/>
      <c r="E38" s="329"/>
    </row>
    <row r="39" spans="1:5" ht="13.5" customHeight="1">
      <c r="A39" s="329"/>
      <c r="B39" s="329"/>
      <c r="C39" s="329"/>
      <c r="D39" s="329"/>
      <c r="E39" s="329"/>
    </row>
    <row r="40" spans="1:5" ht="13.5" customHeight="1">
      <c r="A40" s="329"/>
      <c r="B40" s="329"/>
      <c r="C40" s="329"/>
      <c r="D40" s="329"/>
      <c r="E40" s="329"/>
    </row>
    <row r="41" spans="1:5" ht="18.75" customHeight="1">
      <c r="A41" s="329"/>
      <c r="B41" s="329" t="s">
        <v>312</v>
      </c>
      <c r="C41" s="329"/>
      <c r="D41" s="329"/>
      <c r="E41" s="329"/>
    </row>
    <row r="42" spans="1:5" ht="9" customHeight="1">
      <c r="A42" s="328"/>
      <c r="B42" s="371"/>
      <c r="C42" s="372"/>
      <c r="D42" s="373"/>
      <c r="E42" s="328"/>
    </row>
    <row r="43" spans="1:5" ht="13.5" customHeight="1">
      <c r="A43" s="328"/>
      <c r="B43" s="371"/>
      <c r="C43" s="368"/>
      <c r="D43" s="374" t="s">
        <v>309</v>
      </c>
      <c r="E43" s="328"/>
    </row>
    <row r="44" spans="1:5" ht="13.5" customHeight="1">
      <c r="A44" s="328"/>
      <c r="B44" s="371"/>
      <c r="C44" s="379"/>
      <c r="D44" s="593" t="s">
        <v>509</v>
      </c>
      <c r="E44" s="328"/>
    </row>
    <row r="45" spans="1:5" ht="13.5" customHeight="1">
      <c r="A45" s="328"/>
      <c r="B45" s="371"/>
      <c r="C45" s="375"/>
      <c r="D45" s="373"/>
      <c r="E45" s="328"/>
    </row>
    <row r="46" spans="1:5" ht="13.5" customHeight="1">
      <c r="A46" s="328"/>
      <c r="B46" s="371"/>
      <c r="C46" s="369"/>
      <c r="D46" s="374" t="s">
        <v>310</v>
      </c>
      <c r="E46" s="328"/>
    </row>
    <row r="47" spans="1:5" ht="13.5" customHeight="1">
      <c r="A47" s="328"/>
      <c r="B47" s="371"/>
      <c r="C47" s="372"/>
      <c r="D47" s="1007" t="s">
        <v>509</v>
      </c>
      <c r="E47" s="328"/>
    </row>
    <row r="48" spans="1:5" ht="13.5" customHeight="1">
      <c r="A48" s="328"/>
      <c r="B48" s="371"/>
      <c r="C48" s="372"/>
      <c r="D48" s="373"/>
      <c r="E48" s="328"/>
    </row>
    <row r="49" spans="1:5" ht="13.5" customHeight="1">
      <c r="A49" s="328"/>
      <c r="B49" s="371"/>
      <c r="C49" s="370"/>
      <c r="D49" s="374" t="s">
        <v>311</v>
      </c>
      <c r="E49" s="328"/>
    </row>
    <row r="50" spans="1:5" ht="13.5" customHeight="1">
      <c r="A50" s="328"/>
      <c r="B50" s="371"/>
      <c r="C50" s="372"/>
      <c r="D50" s="593" t="s">
        <v>470</v>
      </c>
      <c r="E50" s="328"/>
    </row>
    <row r="51" spans="1:5" ht="25.5" customHeight="1">
      <c r="A51" s="328"/>
      <c r="B51" s="376"/>
      <c r="C51" s="377"/>
      <c r="D51" s="378"/>
      <c r="E51" s="328"/>
    </row>
    <row r="52" spans="1:5">
      <c r="A52" s="328"/>
      <c r="B52" s="329"/>
      <c r="C52" s="331"/>
      <c r="D52" s="330"/>
      <c r="E52" s="328"/>
    </row>
    <row r="53" spans="1:5" s="92" customFormat="1">
      <c r="A53" s="328"/>
      <c r="B53" s="329"/>
      <c r="C53" s="331"/>
      <c r="D53" s="330"/>
      <c r="E53" s="328"/>
    </row>
    <row r="54" spans="1:5" ht="94.5" customHeight="1">
      <c r="A54" s="328"/>
      <c r="B54" s="329"/>
      <c r="C54" s="331"/>
      <c r="D54" s="330"/>
      <c r="E54" s="328"/>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9"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c r="A1" s="24"/>
      <c r="B1" s="1488" t="s">
        <v>300</v>
      </c>
      <c r="C1" s="1489"/>
      <c r="D1" s="1489"/>
      <c r="E1" s="1489"/>
      <c r="F1" s="25"/>
      <c r="G1" s="25"/>
      <c r="H1" s="25"/>
      <c r="I1" s="25"/>
      <c r="J1" s="25"/>
      <c r="K1" s="25"/>
      <c r="L1" s="25"/>
      <c r="M1" s="322"/>
      <c r="N1" s="322"/>
      <c r="O1" s="26"/>
    </row>
    <row r="2" spans="1:15" ht="8.25" customHeight="1">
      <c r="A2" s="24"/>
      <c r="B2" s="327"/>
      <c r="C2" s="323"/>
      <c r="D2" s="323"/>
      <c r="E2" s="323"/>
      <c r="F2" s="323"/>
      <c r="G2" s="323"/>
      <c r="H2" s="324"/>
      <c r="I2" s="324"/>
      <c r="J2" s="324"/>
      <c r="K2" s="324"/>
      <c r="L2" s="324"/>
      <c r="M2" s="324"/>
      <c r="N2" s="325"/>
      <c r="O2" s="28"/>
    </row>
    <row r="3" spans="1:15" s="32" customFormat="1" ht="11.25" customHeight="1">
      <c r="A3" s="29"/>
      <c r="B3" s="30"/>
      <c r="C3" s="1490" t="s">
        <v>54</v>
      </c>
      <c r="D3" s="1490"/>
      <c r="E3" s="1490"/>
      <c r="F3" s="1490"/>
      <c r="G3" s="1490"/>
      <c r="H3" s="1490"/>
      <c r="I3" s="1490"/>
      <c r="J3" s="1490"/>
      <c r="K3" s="1490"/>
      <c r="L3" s="1490"/>
      <c r="M3" s="1490"/>
      <c r="N3" s="326"/>
      <c r="O3" s="31"/>
    </row>
    <row r="4" spans="1:15" s="32" customFormat="1" ht="11.25">
      <c r="A4" s="29"/>
      <c r="B4" s="30"/>
      <c r="C4" s="1490"/>
      <c r="D4" s="1490"/>
      <c r="E4" s="1490"/>
      <c r="F4" s="1490"/>
      <c r="G4" s="1490"/>
      <c r="H4" s="1490"/>
      <c r="I4" s="1490"/>
      <c r="J4" s="1490"/>
      <c r="K4" s="1490"/>
      <c r="L4" s="1490"/>
      <c r="M4" s="1490"/>
      <c r="N4" s="326"/>
      <c r="O4" s="31"/>
    </row>
    <row r="5" spans="1:15" s="32" customFormat="1" ht="3" customHeight="1">
      <c r="A5" s="29"/>
      <c r="B5" s="30"/>
      <c r="C5" s="33"/>
      <c r="D5" s="33"/>
      <c r="E5" s="33"/>
      <c r="F5" s="33"/>
      <c r="G5" s="33"/>
      <c r="H5" s="33"/>
      <c r="I5" s="33"/>
      <c r="J5" s="30"/>
      <c r="K5" s="30"/>
      <c r="L5" s="30"/>
      <c r="M5" s="34"/>
      <c r="N5" s="326"/>
      <c r="O5" s="31"/>
    </row>
    <row r="6" spans="1:15" s="32" customFormat="1" ht="18" customHeight="1">
      <c r="A6" s="29"/>
      <c r="B6" s="30"/>
      <c r="C6" s="35"/>
      <c r="D6" s="1485" t="s">
        <v>418</v>
      </c>
      <c r="E6" s="1485"/>
      <c r="F6" s="1485"/>
      <c r="G6" s="1485"/>
      <c r="H6" s="1485"/>
      <c r="I6" s="1485"/>
      <c r="J6" s="1485"/>
      <c r="K6" s="1485"/>
      <c r="L6" s="1485"/>
      <c r="M6" s="1485"/>
      <c r="N6" s="326"/>
      <c r="O6" s="31"/>
    </row>
    <row r="7" spans="1:15" s="32" customFormat="1" ht="3" customHeight="1">
      <c r="A7" s="29"/>
      <c r="B7" s="30"/>
      <c r="C7" s="33"/>
      <c r="D7" s="33"/>
      <c r="E7" s="33"/>
      <c r="F7" s="33"/>
      <c r="G7" s="33"/>
      <c r="H7" s="33"/>
      <c r="I7" s="33"/>
      <c r="J7" s="30"/>
      <c r="K7" s="30"/>
      <c r="L7" s="30"/>
      <c r="M7" s="34"/>
      <c r="N7" s="326"/>
      <c r="O7" s="31"/>
    </row>
    <row r="8" spans="1:15" s="32" customFormat="1" ht="92.25" customHeight="1">
      <c r="A8" s="29"/>
      <c r="B8" s="30"/>
      <c r="C8" s="33"/>
      <c r="D8" s="1486" t="s">
        <v>419</v>
      </c>
      <c r="E8" s="1485"/>
      <c r="F8" s="1485"/>
      <c r="G8" s="1485"/>
      <c r="H8" s="1485"/>
      <c r="I8" s="1485"/>
      <c r="J8" s="1485"/>
      <c r="K8" s="1485"/>
      <c r="L8" s="1485"/>
      <c r="M8" s="1485"/>
      <c r="N8" s="326"/>
      <c r="O8" s="31"/>
    </row>
    <row r="9" spans="1:15" s="32" customFormat="1" ht="3" customHeight="1">
      <c r="A9" s="29"/>
      <c r="B9" s="30"/>
      <c r="C9" s="33"/>
      <c r="D9" s="33"/>
      <c r="E9" s="33"/>
      <c r="F9" s="33"/>
      <c r="G9" s="33"/>
      <c r="H9" s="33"/>
      <c r="I9" s="33"/>
      <c r="J9" s="30"/>
      <c r="K9" s="30"/>
      <c r="L9" s="30"/>
      <c r="M9" s="34"/>
      <c r="N9" s="326"/>
      <c r="O9" s="31"/>
    </row>
    <row r="10" spans="1:15" s="32" customFormat="1" ht="67.5" customHeight="1">
      <c r="A10" s="29"/>
      <c r="B10" s="30"/>
      <c r="C10" s="33"/>
      <c r="D10" s="1491" t="s">
        <v>420</v>
      </c>
      <c r="E10" s="1491"/>
      <c r="F10" s="1491"/>
      <c r="G10" s="1491"/>
      <c r="H10" s="1491"/>
      <c r="I10" s="1491"/>
      <c r="J10" s="1491"/>
      <c r="K10" s="1491"/>
      <c r="L10" s="1491"/>
      <c r="M10" s="1491"/>
      <c r="N10" s="326"/>
      <c r="O10" s="31"/>
    </row>
    <row r="11" spans="1:15" s="32" customFormat="1" ht="3" customHeight="1">
      <c r="A11" s="29"/>
      <c r="B11" s="30"/>
      <c r="C11" s="33"/>
      <c r="D11" s="209"/>
      <c r="E11" s="209"/>
      <c r="F11" s="209"/>
      <c r="G11" s="209"/>
      <c r="H11" s="209"/>
      <c r="I11" s="209"/>
      <c r="J11" s="209"/>
      <c r="K11" s="209"/>
      <c r="L11" s="209"/>
      <c r="M11" s="209"/>
      <c r="N11" s="326"/>
      <c r="O11" s="31"/>
    </row>
    <row r="12" spans="1:15" s="32" customFormat="1" ht="53.25" customHeight="1">
      <c r="A12" s="29"/>
      <c r="B12" s="30"/>
      <c r="C12" s="33"/>
      <c r="D12" s="1485" t="s">
        <v>421</v>
      </c>
      <c r="E12" s="1485"/>
      <c r="F12" s="1485"/>
      <c r="G12" s="1485"/>
      <c r="H12" s="1485"/>
      <c r="I12" s="1485"/>
      <c r="J12" s="1485"/>
      <c r="K12" s="1485"/>
      <c r="L12" s="1485"/>
      <c r="M12" s="1485"/>
      <c r="N12" s="326"/>
      <c r="O12" s="31"/>
    </row>
    <row r="13" spans="1:15" s="32" customFormat="1" ht="3" customHeight="1">
      <c r="A13" s="29"/>
      <c r="B13" s="30"/>
      <c r="C13" s="33"/>
      <c r="D13" s="209"/>
      <c r="E13" s="209"/>
      <c r="F13" s="209"/>
      <c r="G13" s="209"/>
      <c r="H13" s="209"/>
      <c r="I13" s="209"/>
      <c r="J13" s="209"/>
      <c r="K13" s="209"/>
      <c r="L13" s="209"/>
      <c r="M13" s="209"/>
      <c r="N13" s="326"/>
      <c r="O13" s="31"/>
    </row>
    <row r="14" spans="1:15" s="32" customFormat="1" ht="23.25" customHeight="1">
      <c r="A14" s="29"/>
      <c r="B14" s="30"/>
      <c r="C14" s="33"/>
      <c r="D14" s="1485" t="s">
        <v>422</v>
      </c>
      <c r="E14" s="1485"/>
      <c r="F14" s="1485"/>
      <c r="G14" s="1485"/>
      <c r="H14" s="1485"/>
      <c r="I14" s="1485"/>
      <c r="J14" s="1485"/>
      <c r="K14" s="1485"/>
      <c r="L14" s="1485"/>
      <c r="M14" s="1485"/>
      <c r="N14" s="326"/>
      <c r="O14" s="31"/>
    </row>
    <row r="15" spans="1:15" s="32" customFormat="1" ht="3" customHeight="1">
      <c r="A15" s="29"/>
      <c r="B15" s="30"/>
      <c r="C15" s="33"/>
      <c r="D15" s="209"/>
      <c r="E15" s="209"/>
      <c r="F15" s="209"/>
      <c r="G15" s="209"/>
      <c r="H15" s="209"/>
      <c r="I15" s="209"/>
      <c r="J15" s="209"/>
      <c r="K15" s="209"/>
      <c r="L15" s="209"/>
      <c r="M15" s="209"/>
      <c r="N15" s="326"/>
      <c r="O15" s="31"/>
    </row>
    <row r="16" spans="1:15" s="32" customFormat="1" ht="23.25" customHeight="1">
      <c r="A16" s="29"/>
      <c r="B16" s="30"/>
      <c r="C16" s="33"/>
      <c r="D16" s="1485" t="s">
        <v>423</v>
      </c>
      <c r="E16" s="1485"/>
      <c r="F16" s="1485"/>
      <c r="G16" s="1485"/>
      <c r="H16" s="1485"/>
      <c r="I16" s="1485"/>
      <c r="J16" s="1485"/>
      <c r="K16" s="1485"/>
      <c r="L16" s="1485"/>
      <c r="M16" s="1485"/>
      <c r="N16" s="326"/>
      <c r="O16" s="31"/>
    </row>
    <row r="17" spans="1:19" s="32" customFormat="1" ht="3" customHeight="1">
      <c r="A17" s="29"/>
      <c r="B17" s="30"/>
      <c r="C17" s="33"/>
      <c r="D17" s="209"/>
      <c r="E17" s="209"/>
      <c r="F17" s="209"/>
      <c r="G17" s="209"/>
      <c r="H17" s="209"/>
      <c r="I17" s="209"/>
      <c r="J17" s="209"/>
      <c r="K17" s="209"/>
      <c r="L17" s="209"/>
      <c r="M17" s="209"/>
      <c r="N17" s="326"/>
      <c r="O17" s="31"/>
    </row>
    <row r="18" spans="1:19" s="32" customFormat="1" ht="23.25" customHeight="1">
      <c r="A18" s="29"/>
      <c r="B18" s="30"/>
      <c r="C18" s="33"/>
      <c r="D18" s="1486" t="s">
        <v>424</v>
      </c>
      <c r="E18" s="1485"/>
      <c r="F18" s="1485"/>
      <c r="G18" s="1485"/>
      <c r="H18" s="1485"/>
      <c r="I18" s="1485"/>
      <c r="J18" s="1485"/>
      <c r="K18" s="1485"/>
      <c r="L18" s="1485"/>
      <c r="M18" s="1485"/>
      <c r="N18" s="326"/>
      <c r="O18" s="31"/>
    </row>
    <row r="19" spans="1:19" s="32" customFormat="1" ht="3" customHeight="1">
      <c r="A19" s="29"/>
      <c r="B19" s="30"/>
      <c r="C19" s="33"/>
      <c r="D19" s="209"/>
      <c r="E19" s="209"/>
      <c r="F19" s="209"/>
      <c r="G19" s="209"/>
      <c r="H19" s="209"/>
      <c r="I19" s="209"/>
      <c r="J19" s="209"/>
      <c r="K19" s="209"/>
      <c r="L19" s="209"/>
      <c r="M19" s="209"/>
      <c r="N19" s="326"/>
      <c r="O19" s="31"/>
    </row>
    <row r="20" spans="1:19" s="32" customFormat="1" ht="14.25" customHeight="1">
      <c r="A20" s="29"/>
      <c r="B20" s="30"/>
      <c r="C20" s="33"/>
      <c r="D20" s="1485" t="s">
        <v>425</v>
      </c>
      <c r="E20" s="1485"/>
      <c r="F20" s="1485"/>
      <c r="G20" s="1485"/>
      <c r="H20" s="1485"/>
      <c r="I20" s="1485"/>
      <c r="J20" s="1485"/>
      <c r="K20" s="1485"/>
      <c r="L20" s="1485"/>
      <c r="M20" s="1485"/>
      <c r="N20" s="326"/>
      <c r="O20" s="31"/>
    </row>
    <row r="21" spans="1:19" s="32" customFormat="1" ht="3" customHeight="1">
      <c r="A21" s="29"/>
      <c r="B21" s="30"/>
      <c r="C21" s="33"/>
      <c r="D21" s="209"/>
      <c r="E21" s="209"/>
      <c r="F21" s="209"/>
      <c r="G21" s="209"/>
      <c r="H21" s="209"/>
      <c r="I21" s="209"/>
      <c r="J21" s="209"/>
      <c r="K21" s="209"/>
      <c r="L21" s="209"/>
      <c r="M21" s="209"/>
      <c r="N21" s="326"/>
      <c r="O21" s="31"/>
    </row>
    <row r="22" spans="1:19" s="32" customFormat="1" ht="32.25" customHeight="1">
      <c r="A22" s="29"/>
      <c r="B22" s="30"/>
      <c r="C22" s="33"/>
      <c r="D22" s="1485" t="s">
        <v>426</v>
      </c>
      <c r="E22" s="1485"/>
      <c r="F22" s="1485"/>
      <c r="G22" s="1485"/>
      <c r="H22" s="1485"/>
      <c r="I22" s="1485"/>
      <c r="J22" s="1485"/>
      <c r="K22" s="1485"/>
      <c r="L22" s="1485"/>
      <c r="M22" s="1485"/>
      <c r="N22" s="326"/>
      <c r="O22" s="31"/>
    </row>
    <row r="23" spans="1:19" s="32" customFormat="1" ht="3" customHeight="1">
      <c r="A23" s="29"/>
      <c r="B23" s="30"/>
      <c r="C23" s="33"/>
      <c r="D23" s="209"/>
      <c r="E23" s="209"/>
      <c r="F23" s="209"/>
      <c r="G23" s="209"/>
      <c r="H23" s="209"/>
      <c r="I23" s="209"/>
      <c r="J23" s="209"/>
      <c r="K23" s="209"/>
      <c r="L23" s="209"/>
      <c r="M23" s="209"/>
      <c r="N23" s="326"/>
      <c r="O23" s="31"/>
    </row>
    <row r="24" spans="1:19" s="32" customFormat="1" ht="81.75" customHeight="1">
      <c r="A24" s="29"/>
      <c r="B24" s="30"/>
      <c r="C24" s="33"/>
      <c r="D24" s="1485" t="s">
        <v>287</v>
      </c>
      <c r="E24" s="1485"/>
      <c r="F24" s="1485"/>
      <c r="G24" s="1485"/>
      <c r="H24" s="1485"/>
      <c r="I24" s="1485"/>
      <c r="J24" s="1485"/>
      <c r="K24" s="1485"/>
      <c r="L24" s="1485"/>
      <c r="M24" s="1485"/>
      <c r="N24" s="326"/>
      <c r="O24" s="31"/>
    </row>
    <row r="25" spans="1:19" s="32" customFormat="1" ht="3" customHeight="1">
      <c r="A25" s="29"/>
      <c r="B25" s="30"/>
      <c r="C25" s="33"/>
      <c r="D25" s="209"/>
      <c r="E25" s="209"/>
      <c r="F25" s="209"/>
      <c r="G25" s="209"/>
      <c r="H25" s="209"/>
      <c r="I25" s="209"/>
      <c r="J25" s="209"/>
      <c r="K25" s="209"/>
      <c r="L25" s="209"/>
      <c r="M25" s="209"/>
      <c r="N25" s="326"/>
      <c r="O25" s="31"/>
    </row>
    <row r="26" spans="1:19" s="32" customFormat="1" ht="105.75" customHeight="1">
      <c r="A26" s="29"/>
      <c r="B26" s="30"/>
      <c r="C26" s="33"/>
      <c r="D26" s="1482" t="s">
        <v>396</v>
      </c>
      <c r="E26" s="1482"/>
      <c r="F26" s="1482"/>
      <c r="G26" s="1482"/>
      <c r="H26" s="1482"/>
      <c r="I26" s="1482"/>
      <c r="J26" s="1482"/>
      <c r="K26" s="1482"/>
      <c r="L26" s="1482"/>
      <c r="M26" s="1482"/>
      <c r="N26" s="326"/>
      <c r="O26" s="31"/>
    </row>
    <row r="27" spans="1:19" s="32" customFormat="1" ht="3" customHeight="1">
      <c r="A27" s="29"/>
      <c r="B27" s="30"/>
      <c r="C27" s="33"/>
      <c r="D27" s="44"/>
      <c r="E27" s="44"/>
      <c r="F27" s="44"/>
      <c r="G27" s="44"/>
      <c r="H27" s="44"/>
      <c r="I27" s="44"/>
      <c r="J27" s="45"/>
      <c r="K27" s="45"/>
      <c r="L27" s="45"/>
      <c r="M27" s="46"/>
      <c r="N27" s="326"/>
      <c r="O27" s="31"/>
    </row>
    <row r="28" spans="1:19" s="32" customFormat="1" ht="57" customHeight="1">
      <c r="A28" s="29"/>
      <c r="B28" s="30"/>
      <c r="C28" s="35"/>
      <c r="D28" s="1485" t="s">
        <v>53</v>
      </c>
      <c r="E28" s="1487"/>
      <c r="F28" s="1487"/>
      <c r="G28" s="1487"/>
      <c r="H28" s="1487"/>
      <c r="I28" s="1487"/>
      <c r="J28" s="1487"/>
      <c r="K28" s="1487"/>
      <c r="L28" s="1487"/>
      <c r="M28" s="1487"/>
      <c r="N28" s="326"/>
      <c r="O28" s="31"/>
      <c r="S28" s="32" t="s">
        <v>34</v>
      </c>
    </row>
    <row r="29" spans="1:19" s="32" customFormat="1" ht="3" customHeight="1">
      <c r="A29" s="29"/>
      <c r="B29" s="30"/>
      <c r="C29" s="35"/>
      <c r="D29" s="210"/>
      <c r="E29" s="210"/>
      <c r="F29" s="210"/>
      <c r="G29" s="210"/>
      <c r="H29" s="210"/>
      <c r="I29" s="210"/>
      <c r="J29" s="210"/>
      <c r="K29" s="210"/>
      <c r="L29" s="210"/>
      <c r="M29" s="210"/>
      <c r="N29" s="326"/>
      <c r="O29" s="31"/>
    </row>
    <row r="30" spans="1:19" s="32" customFormat="1" ht="34.5" customHeight="1">
      <c r="A30" s="29"/>
      <c r="B30" s="30"/>
      <c r="C30" s="35"/>
      <c r="D30" s="1485" t="s">
        <v>52</v>
      </c>
      <c r="E30" s="1487"/>
      <c r="F30" s="1487"/>
      <c r="G30" s="1487"/>
      <c r="H30" s="1487"/>
      <c r="I30" s="1487"/>
      <c r="J30" s="1487"/>
      <c r="K30" s="1487"/>
      <c r="L30" s="1487"/>
      <c r="M30" s="1487"/>
      <c r="N30" s="326"/>
      <c r="O30" s="31"/>
    </row>
    <row r="31" spans="1:19" s="32" customFormat="1" ht="30.75" customHeight="1">
      <c r="A31" s="29"/>
      <c r="B31" s="30"/>
      <c r="C31" s="37"/>
      <c r="D31" s="72"/>
      <c r="E31" s="72"/>
      <c r="F31" s="72"/>
      <c r="G31" s="72"/>
      <c r="H31" s="72"/>
      <c r="I31" s="72"/>
      <c r="J31" s="72"/>
      <c r="K31" s="72"/>
      <c r="L31" s="72"/>
      <c r="M31" s="72"/>
      <c r="N31" s="326"/>
      <c r="O31" s="31"/>
    </row>
    <row r="32" spans="1:19" s="32" customFormat="1" ht="13.5" customHeight="1">
      <c r="A32" s="29"/>
      <c r="B32" s="30"/>
      <c r="C32" s="37"/>
      <c r="D32" s="314"/>
      <c r="E32" s="314"/>
      <c r="F32" s="314"/>
      <c r="G32" s="315"/>
      <c r="H32" s="316" t="s">
        <v>17</v>
      </c>
      <c r="I32" s="313"/>
      <c r="J32" s="40"/>
      <c r="K32" s="315"/>
      <c r="L32" s="316" t="s">
        <v>24</v>
      </c>
      <c r="M32" s="313"/>
      <c r="N32" s="326"/>
      <c r="O32" s="31"/>
    </row>
    <row r="33" spans="1:16" s="32" customFormat="1" ht="6" customHeight="1">
      <c r="A33" s="29"/>
      <c r="B33" s="30"/>
      <c r="C33" s="37"/>
      <c r="D33" s="317"/>
      <c r="E33" s="38"/>
      <c r="F33" s="38"/>
      <c r="G33" s="40"/>
      <c r="H33" s="39"/>
      <c r="I33" s="40"/>
      <c r="J33" s="40"/>
      <c r="K33" s="319"/>
      <c r="L33" s="320"/>
      <c r="M33" s="40"/>
      <c r="N33" s="326"/>
      <c r="O33" s="31"/>
    </row>
    <row r="34" spans="1:16" s="32" customFormat="1" ht="11.25">
      <c r="A34" s="29"/>
      <c r="B34" s="30"/>
      <c r="C34" s="36"/>
      <c r="D34" s="318" t="s">
        <v>44</v>
      </c>
      <c r="E34" s="38" t="s">
        <v>36</v>
      </c>
      <c r="F34" s="38"/>
      <c r="G34" s="38"/>
      <c r="H34" s="39"/>
      <c r="I34" s="38"/>
      <c r="J34" s="40"/>
      <c r="K34" s="321"/>
      <c r="L34" s="40"/>
      <c r="M34" s="40"/>
      <c r="N34" s="326"/>
      <c r="O34" s="31"/>
    </row>
    <row r="35" spans="1:16" s="32" customFormat="1" ht="11.25" customHeight="1">
      <c r="A35" s="29"/>
      <c r="B35" s="30"/>
      <c r="C35" s="37"/>
      <c r="D35" s="318" t="s">
        <v>3</v>
      </c>
      <c r="E35" s="38" t="s">
        <v>37</v>
      </c>
      <c r="F35" s="38"/>
      <c r="G35" s="40"/>
      <c r="H35" s="39"/>
      <c r="I35" s="40"/>
      <c r="J35" s="40"/>
      <c r="K35" s="321"/>
      <c r="L35" s="1009">
        <f>+capa!D57</f>
        <v>43131</v>
      </c>
      <c r="M35" s="1062"/>
      <c r="N35" s="326"/>
      <c r="O35" s="31"/>
    </row>
    <row r="36" spans="1:16" s="32" customFormat="1" ht="11.25">
      <c r="A36" s="29"/>
      <c r="B36" s="30"/>
      <c r="C36" s="37"/>
      <c r="D36" s="318" t="s">
        <v>40</v>
      </c>
      <c r="E36" s="38" t="s">
        <v>39</v>
      </c>
      <c r="F36" s="38"/>
      <c r="G36" s="40"/>
      <c r="H36" s="39"/>
      <c r="I36" s="40"/>
      <c r="J36" s="40"/>
      <c r="K36" s="954"/>
      <c r="L36" s="955"/>
      <c r="M36" s="955"/>
      <c r="N36" s="326"/>
      <c r="O36" s="31"/>
    </row>
    <row r="37" spans="1:16" s="32" customFormat="1" ht="12.75" customHeight="1">
      <c r="A37" s="29"/>
      <c r="B37" s="30"/>
      <c r="C37" s="36"/>
      <c r="D37" s="318" t="s">
        <v>41</v>
      </c>
      <c r="E37" s="38" t="s">
        <v>20</v>
      </c>
      <c r="F37" s="38"/>
      <c r="G37" s="38"/>
      <c r="H37" s="39"/>
      <c r="I37" s="38"/>
      <c r="J37" s="40"/>
      <c r="K37" s="1483"/>
      <c r="L37" s="1484"/>
      <c r="M37" s="1484"/>
      <c r="N37" s="326"/>
      <c r="O37" s="31"/>
    </row>
    <row r="38" spans="1:16" s="32" customFormat="1" ht="11.25">
      <c r="A38" s="29"/>
      <c r="B38" s="30"/>
      <c r="C38" s="36"/>
      <c r="D38" s="318" t="s">
        <v>15</v>
      </c>
      <c r="E38" s="38" t="s">
        <v>5</v>
      </c>
      <c r="F38" s="38"/>
      <c r="G38" s="38"/>
      <c r="H38" s="39"/>
      <c r="I38" s="38"/>
      <c r="J38" s="40"/>
      <c r="K38" s="1483"/>
      <c r="L38" s="1484"/>
      <c r="M38" s="1484"/>
      <c r="N38" s="326"/>
      <c r="O38" s="31"/>
    </row>
    <row r="39" spans="1:16" s="32" customFormat="1" ht="8.25" customHeight="1">
      <c r="A39" s="29"/>
      <c r="B39" s="30"/>
      <c r="C39" s="30"/>
      <c r="D39" s="30"/>
      <c r="E39" s="30"/>
      <c r="F39" s="30"/>
      <c r="G39" s="30"/>
      <c r="H39" s="30"/>
      <c r="I39" s="30"/>
      <c r="J39" s="30"/>
      <c r="K39" s="25"/>
      <c r="L39" s="30"/>
      <c r="M39" s="30"/>
      <c r="N39" s="326"/>
      <c r="O39" s="31"/>
    </row>
    <row r="40" spans="1:16" ht="13.5" customHeight="1">
      <c r="A40" s="24"/>
      <c r="B40" s="28"/>
      <c r="C40" s="26"/>
      <c r="D40" s="26"/>
      <c r="E40" s="20"/>
      <c r="F40" s="25"/>
      <c r="G40" s="25"/>
      <c r="H40" s="25"/>
      <c r="I40" s="25"/>
      <c r="J40" s="25"/>
      <c r="L40" s="1480">
        <v>43101</v>
      </c>
      <c r="M40" s="1481"/>
      <c r="N40" s="362">
        <v>3</v>
      </c>
      <c r="O40" s="169"/>
      <c r="P40" s="169"/>
    </row>
    <row r="48" spans="1:16">
      <c r="C48" s="794"/>
    </row>
    <row r="51" spans="13:14" ht="8.25" customHeight="1"/>
    <row r="53" spans="13:14" ht="9" customHeight="1">
      <c r="N53" s="32"/>
    </row>
    <row r="54" spans="13:14" ht="8.25" customHeight="1">
      <c r="M54" s="41"/>
      <c r="N54" s="41"/>
    </row>
    <row r="55" spans="13:14" ht="9.75" customHeight="1"/>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RowHeight="12.75"/>
  <cols>
    <col min="1" max="1" width="1" style="1214" customWidth="1"/>
    <col min="2" max="2" width="2.5703125" style="1214" customWidth="1"/>
    <col min="3" max="3" width="1" style="1214" customWidth="1"/>
    <col min="4" max="4" width="21.85546875" style="1214" customWidth="1"/>
    <col min="5" max="5" width="9.28515625" style="1214" customWidth="1"/>
    <col min="6" max="6" width="5.42578125" style="1214" customWidth="1"/>
    <col min="7" max="7" width="9.28515625" style="1214" customWidth="1"/>
    <col min="8" max="8" width="5.42578125" style="1214" customWidth="1"/>
    <col min="9" max="9" width="9.28515625" style="1214" customWidth="1"/>
    <col min="10" max="10" width="5.42578125" style="1214" customWidth="1"/>
    <col min="11" max="11" width="9.28515625" style="1214" customWidth="1"/>
    <col min="12" max="12" width="5.42578125" style="1214" customWidth="1"/>
    <col min="13" max="13" width="9.28515625" style="1214" customWidth="1"/>
    <col min="14" max="14" width="5.42578125" style="1214" customWidth="1"/>
    <col min="15" max="15" width="2.5703125" style="1214" customWidth="1"/>
    <col min="16" max="16" width="1" style="1214" customWidth="1"/>
    <col min="17" max="16384" width="9.140625" style="1214"/>
  </cols>
  <sheetData>
    <row r="1" spans="1:16" ht="13.5" customHeight="1">
      <c r="A1" s="1209"/>
      <c r="B1" s="1210"/>
      <c r="C1" s="1210"/>
      <c r="D1" s="1211"/>
      <c r="E1" s="1210"/>
      <c r="F1" s="1210"/>
      <c r="G1" s="1210"/>
      <c r="H1" s="1210"/>
      <c r="I1" s="1495" t="s">
        <v>379</v>
      </c>
      <c r="J1" s="1495"/>
      <c r="K1" s="1495"/>
      <c r="L1" s="1495"/>
      <c r="M1" s="1495"/>
      <c r="N1" s="1495"/>
      <c r="O1" s="1212"/>
      <c r="P1" s="1213"/>
    </row>
    <row r="2" spans="1:16" ht="6" customHeight="1">
      <c r="A2" s="1213"/>
      <c r="B2" s="1215"/>
      <c r="C2" s="1216"/>
      <c r="D2" s="1216"/>
      <c r="E2" s="1216"/>
      <c r="F2" s="1216"/>
      <c r="G2" s="1216"/>
      <c r="H2" s="1216"/>
      <c r="I2" s="1216"/>
      <c r="J2" s="1216"/>
      <c r="K2" s="1216"/>
      <c r="L2" s="1216"/>
      <c r="M2" s="1216"/>
      <c r="N2" s="1216"/>
      <c r="O2" s="1209"/>
      <c r="P2" s="1213"/>
    </row>
    <row r="3" spans="1:16" ht="13.5" customHeight="1" thickBot="1">
      <c r="A3" s="1213"/>
      <c r="B3" s="1217"/>
      <c r="C3" s="1218"/>
      <c r="D3" s="1209"/>
      <c r="E3" s="1209"/>
      <c r="F3" s="1209"/>
      <c r="G3" s="1219"/>
      <c r="H3" s="1209"/>
      <c r="I3" s="1209"/>
      <c r="J3" s="1209"/>
      <c r="K3" s="1209"/>
      <c r="L3" s="1209"/>
      <c r="M3" s="1496" t="s">
        <v>73</v>
      </c>
      <c r="N3" s="1496"/>
      <c r="O3" s="1209"/>
      <c r="P3" s="1213"/>
    </row>
    <row r="4" spans="1:16" s="1225" customFormat="1" ht="13.5" customHeight="1" thickBot="1">
      <c r="A4" s="1220"/>
      <c r="B4" s="1221"/>
      <c r="C4" s="1222" t="s">
        <v>177</v>
      </c>
      <c r="D4" s="1223"/>
      <c r="E4" s="1223"/>
      <c r="F4" s="1223"/>
      <c r="G4" s="1223"/>
      <c r="H4" s="1223"/>
      <c r="I4" s="1223"/>
      <c r="J4" s="1223"/>
      <c r="K4" s="1223"/>
      <c r="L4" s="1223"/>
      <c r="M4" s="1223"/>
      <c r="N4" s="1224"/>
      <c r="O4" s="1209"/>
      <c r="P4" s="1220"/>
    </row>
    <row r="5" spans="1:16" ht="3.75" customHeight="1">
      <c r="A5" s="1213"/>
      <c r="B5" s="1226"/>
      <c r="C5" s="1497" t="s">
        <v>155</v>
      </c>
      <c r="D5" s="1498"/>
      <c r="E5" s="1227"/>
      <c r="F5" s="1227"/>
      <c r="G5" s="1227"/>
      <c r="H5" s="1227"/>
      <c r="I5" s="1227"/>
      <c r="J5" s="1227"/>
      <c r="K5" s="1218"/>
      <c r="L5" s="1227"/>
      <c r="M5" s="1227"/>
      <c r="N5" s="1227"/>
      <c r="O5" s="1209"/>
      <c r="P5" s="1213"/>
    </row>
    <row r="6" spans="1:16" ht="13.5" customHeight="1">
      <c r="A6" s="1213"/>
      <c r="B6" s="1226"/>
      <c r="C6" s="1498"/>
      <c r="D6" s="1498"/>
      <c r="E6" s="1228" t="s">
        <v>34</v>
      </c>
      <c r="F6" s="1229" t="s">
        <v>578</v>
      </c>
      <c r="G6" s="1228" t="s">
        <v>34</v>
      </c>
      <c r="H6" s="1229" t="s">
        <v>34</v>
      </c>
      <c r="I6" s="1230"/>
      <c r="J6" s="1229" t="s">
        <v>34</v>
      </c>
      <c r="K6" s="1231" t="s">
        <v>579</v>
      </c>
      <c r="L6" s="1232" t="s">
        <v>34</v>
      </c>
      <c r="M6" s="1232" t="s">
        <v>34</v>
      </c>
      <c r="N6" s="1233"/>
      <c r="O6" s="1209"/>
      <c r="P6" s="1213"/>
    </row>
    <row r="7" spans="1:16">
      <c r="A7" s="1213"/>
      <c r="B7" s="1226"/>
      <c r="C7" s="1234"/>
      <c r="D7" s="1234"/>
      <c r="E7" s="1499" t="s">
        <v>618</v>
      </c>
      <c r="F7" s="1499"/>
      <c r="G7" s="1499" t="s">
        <v>619</v>
      </c>
      <c r="H7" s="1499"/>
      <c r="I7" s="1499" t="s">
        <v>620</v>
      </c>
      <c r="J7" s="1499"/>
      <c r="K7" s="1499" t="s">
        <v>621</v>
      </c>
      <c r="L7" s="1499"/>
      <c r="M7" s="1499" t="s">
        <v>618</v>
      </c>
      <c r="N7" s="1499"/>
      <c r="O7" s="1209"/>
      <c r="P7" s="1213"/>
    </row>
    <row r="8" spans="1:16" s="1237" customFormat="1" ht="18" customHeight="1">
      <c r="A8" s="1235"/>
      <c r="B8" s="1236"/>
      <c r="C8" s="1492" t="s">
        <v>2</v>
      </c>
      <c r="D8" s="1492"/>
      <c r="E8" s="1493">
        <v>10302.200000000001</v>
      </c>
      <c r="F8" s="1493"/>
      <c r="G8" s="1493">
        <v>10294.200000000001</v>
      </c>
      <c r="H8" s="1493"/>
      <c r="I8" s="1493">
        <v>10294.1</v>
      </c>
      <c r="J8" s="1493"/>
      <c r="K8" s="1493">
        <v>10286.4</v>
      </c>
      <c r="L8" s="1493"/>
      <c r="M8" s="1494">
        <v>10281.6</v>
      </c>
      <c r="N8" s="1494"/>
      <c r="O8" s="1209"/>
      <c r="P8" s="1235"/>
    </row>
    <row r="9" spans="1:16" ht="14.25" customHeight="1">
      <c r="A9" s="1213"/>
      <c r="B9" s="1217"/>
      <c r="C9" s="768" t="s">
        <v>72</v>
      </c>
      <c r="D9" s="1238"/>
      <c r="E9" s="1500">
        <v>4876.3999999999996</v>
      </c>
      <c r="F9" s="1500"/>
      <c r="G9" s="1500">
        <v>4870.3999999999996</v>
      </c>
      <c r="H9" s="1500"/>
      <c r="I9" s="1500">
        <v>4870.5</v>
      </c>
      <c r="J9" s="1500"/>
      <c r="K9" s="1500">
        <v>4865.5</v>
      </c>
      <c r="L9" s="1500"/>
      <c r="M9" s="1501">
        <v>4862.2</v>
      </c>
      <c r="N9" s="1501"/>
      <c r="O9" s="1239"/>
      <c r="P9" s="1213"/>
    </row>
    <row r="10" spans="1:16" ht="14.25" customHeight="1">
      <c r="A10" s="1213"/>
      <c r="B10" s="1217"/>
      <c r="C10" s="768" t="s">
        <v>71</v>
      </c>
      <c r="D10" s="1238"/>
      <c r="E10" s="1500">
        <v>5425.8</v>
      </c>
      <c r="F10" s="1500"/>
      <c r="G10" s="1500">
        <v>5423.8</v>
      </c>
      <c r="H10" s="1500"/>
      <c r="I10" s="1500">
        <v>5423.6</v>
      </c>
      <c r="J10" s="1500"/>
      <c r="K10" s="1500">
        <v>5420.9</v>
      </c>
      <c r="L10" s="1500"/>
      <c r="M10" s="1501">
        <v>5419.4</v>
      </c>
      <c r="N10" s="1501"/>
      <c r="O10" s="1239"/>
      <c r="P10" s="1213"/>
    </row>
    <row r="11" spans="1:16" ht="18.75" customHeight="1">
      <c r="A11" s="1213"/>
      <c r="B11" s="1217"/>
      <c r="C11" s="768" t="s">
        <v>176</v>
      </c>
      <c r="D11" s="1240"/>
      <c r="E11" s="1500">
        <v>1444.5</v>
      </c>
      <c r="F11" s="1500"/>
      <c r="G11" s="1500">
        <v>1440</v>
      </c>
      <c r="H11" s="1500"/>
      <c r="I11" s="1500">
        <v>1438.8</v>
      </c>
      <c r="J11" s="1500"/>
      <c r="K11" s="1500">
        <v>1433.5</v>
      </c>
      <c r="L11" s="1500"/>
      <c r="M11" s="1501">
        <v>1429.1</v>
      </c>
      <c r="N11" s="1501"/>
      <c r="O11" s="1239"/>
      <c r="P11" s="1213"/>
    </row>
    <row r="12" spans="1:16" ht="13.5" customHeight="1">
      <c r="A12" s="1213"/>
      <c r="B12" s="1217"/>
      <c r="C12" s="768" t="s">
        <v>156</v>
      </c>
      <c r="D12" s="1238"/>
      <c r="E12" s="1500">
        <v>1097.0999999999999</v>
      </c>
      <c r="F12" s="1500"/>
      <c r="G12" s="1500">
        <v>1094.4000000000001</v>
      </c>
      <c r="H12" s="1500"/>
      <c r="I12" s="1500">
        <v>1094.5</v>
      </c>
      <c r="J12" s="1500"/>
      <c r="K12" s="1500">
        <v>1093.3</v>
      </c>
      <c r="L12" s="1500"/>
      <c r="M12" s="1501">
        <v>1091.8</v>
      </c>
      <c r="N12" s="1501"/>
      <c r="O12" s="1239"/>
      <c r="P12" s="1213"/>
    </row>
    <row r="13" spans="1:16" ht="13.5" customHeight="1">
      <c r="A13" s="1213"/>
      <c r="B13" s="1217"/>
      <c r="C13" s="768" t="s">
        <v>157</v>
      </c>
      <c r="D13" s="1238"/>
      <c r="E13" s="1500">
        <v>2723.6</v>
      </c>
      <c r="F13" s="1500"/>
      <c r="G13" s="1500">
        <v>2708.2</v>
      </c>
      <c r="H13" s="1500"/>
      <c r="I13" s="1500">
        <v>2696.9</v>
      </c>
      <c r="J13" s="1500"/>
      <c r="K13" s="1500">
        <v>2682.3</v>
      </c>
      <c r="L13" s="1500"/>
      <c r="M13" s="1501">
        <v>2667.1</v>
      </c>
      <c r="N13" s="1501"/>
      <c r="O13" s="1239"/>
      <c r="P13" s="1213"/>
    </row>
    <row r="14" spans="1:16" ht="13.5" customHeight="1">
      <c r="A14" s="1213"/>
      <c r="B14" s="1217"/>
      <c r="C14" s="768" t="s">
        <v>158</v>
      </c>
      <c r="D14" s="1238"/>
      <c r="E14" s="1500">
        <v>5037</v>
      </c>
      <c r="F14" s="1500"/>
      <c r="G14" s="1500">
        <v>5051.6000000000004</v>
      </c>
      <c r="H14" s="1500"/>
      <c r="I14" s="1500">
        <v>5063.8</v>
      </c>
      <c r="J14" s="1500"/>
      <c r="K14" s="1500">
        <v>5077.3999999999996</v>
      </c>
      <c r="L14" s="1500"/>
      <c r="M14" s="1501">
        <v>5093.6000000000004</v>
      </c>
      <c r="N14" s="1501"/>
      <c r="O14" s="1239"/>
      <c r="P14" s="1213"/>
    </row>
    <row r="15" spans="1:16" s="1237" customFormat="1" ht="18" customHeight="1">
      <c r="A15" s="1235"/>
      <c r="B15" s="1236"/>
      <c r="C15" s="1492" t="s">
        <v>175</v>
      </c>
      <c r="D15" s="1492"/>
      <c r="E15" s="1493">
        <v>5211</v>
      </c>
      <c r="F15" s="1493"/>
      <c r="G15" s="1493">
        <v>5186.8</v>
      </c>
      <c r="H15" s="1493"/>
      <c r="I15" s="1493">
        <v>5182</v>
      </c>
      <c r="J15" s="1493"/>
      <c r="K15" s="1493">
        <v>5221.8</v>
      </c>
      <c r="L15" s="1493"/>
      <c r="M15" s="1494">
        <v>5247</v>
      </c>
      <c r="N15" s="1494"/>
      <c r="O15" s="1241"/>
      <c r="P15" s="1235"/>
    </row>
    <row r="16" spans="1:16" ht="13.5" customHeight="1">
      <c r="A16" s="1213"/>
      <c r="B16" s="1217"/>
      <c r="C16" s="768" t="s">
        <v>72</v>
      </c>
      <c r="D16" s="1238"/>
      <c r="E16" s="1500">
        <v>2677.7</v>
      </c>
      <c r="F16" s="1500"/>
      <c r="G16" s="1500">
        <v>2652.7</v>
      </c>
      <c r="H16" s="1500"/>
      <c r="I16" s="1500">
        <v>2647.7</v>
      </c>
      <c r="J16" s="1500"/>
      <c r="K16" s="1500">
        <v>2668.1</v>
      </c>
      <c r="L16" s="1500"/>
      <c r="M16" s="1501">
        <v>2678.9</v>
      </c>
      <c r="N16" s="1501"/>
      <c r="O16" s="1239"/>
      <c r="P16" s="1213"/>
    </row>
    <row r="17" spans="1:16" ht="13.5" customHeight="1">
      <c r="A17" s="1213"/>
      <c r="B17" s="1217"/>
      <c r="C17" s="768" t="s">
        <v>71</v>
      </c>
      <c r="D17" s="1238"/>
      <c r="E17" s="1500">
        <v>2533.3000000000002</v>
      </c>
      <c r="F17" s="1500"/>
      <c r="G17" s="1500">
        <v>2534.1</v>
      </c>
      <c r="H17" s="1500"/>
      <c r="I17" s="1500">
        <v>2534.3000000000002</v>
      </c>
      <c r="J17" s="1500"/>
      <c r="K17" s="1500">
        <v>2553.6999999999998</v>
      </c>
      <c r="L17" s="1500"/>
      <c r="M17" s="1501">
        <v>2568.1</v>
      </c>
      <c r="N17" s="1501"/>
      <c r="O17" s="1239"/>
      <c r="P17" s="1213"/>
    </row>
    <row r="18" spans="1:16" ht="18.75" customHeight="1">
      <c r="A18" s="1213"/>
      <c r="B18" s="1217"/>
      <c r="C18" s="768" t="s">
        <v>156</v>
      </c>
      <c r="D18" s="1238"/>
      <c r="E18" s="1500">
        <v>369.4</v>
      </c>
      <c r="F18" s="1500"/>
      <c r="G18" s="1500">
        <v>366.8</v>
      </c>
      <c r="H18" s="1500"/>
      <c r="I18" s="1500">
        <v>365.6</v>
      </c>
      <c r="J18" s="1500"/>
      <c r="K18" s="1500">
        <v>356.2</v>
      </c>
      <c r="L18" s="1500"/>
      <c r="M18" s="1501">
        <v>384.3</v>
      </c>
      <c r="N18" s="1501"/>
      <c r="O18" s="1239"/>
      <c r="P18" s="1213"/>
    </row>
    <row r="19" spans="1:16" ht="13.5" customHeight="1">
      <c r="A19" s="1213"/>
      <c r="B19" s="1217"/>
      <c r="C19" s="768" t="s">
        <v>157</v>
      </c>
      <c r="D19" s="1238"/>
      <c r="E19" s="1500">
        <v>2486.1</v>
      </c>
      <c r="F19" s="1500"/>
      <c r="G19" s="1500">
        <v>2465.9</v>
      </c>
      <c r="H19" s="1500"/>
      <c r="I19" s="1500">
        <v>2453.4</v>
      </c>
      <c r="J19" s="1500"/>
      <c r="K19" s="1500">
        <v>2451.1999999999998</v>
      </c>
      <c r="L19" s="1500"/>
      <c r="M19" s="1501">
        <v>2435.6999999999998</v>
      </c>
      <c r="N19" s="1501"/>
      <c r="O19" s="1239"/>
      <c r="P19" s="1213"/>
    </row>
    <row r="20" spans="1:16" ht="13.5" customHeight="1">
      <c r="A20" s="1213"/>
      <c r="B20" s="1217"/>
      <c r="C20" s="768" t="s">
        <v>158</v>
      </c>
      <c r="D20" s="1238"/>
      <c r="E20" s="1500">
        <v>2355.5</v>
      </c>
      <c r="F20" s="1500"/>
      <c r="G20" s="1500">
        <v>2354.1</v>
      </c>
      <c r="H20" s="1500"/>
      <c r="I20" s="1500">
        <v>2363</v>
      </c>
      <c r="J20" s="1500"/>
      <c r="K20" s="1500">
        <v>2414.3000000000002</v>
      </c>
      <c r="L20" s="1500"/>
      <c r="M20" s="1501">
        <v>2426.9</v>
      </c>
      <c r="N20" s="1501"/>
      <c r="O20" s="1239"/>
      <c r="P20" s="1213"/>
    </row>
    <row r="21" spans="1:16" s="1245" customFormat="1" ht="18" customHeight="1">
      <c r="A21" s="1242"/>
      <c r="B21" s="1243"/>
      <c r="C21" s="1492" t="s">
        <v>513</v>
      </c>
      <c r="D21" s="1492"/>
      <c r="E21" s="1502">
        <v>58.8</v>
      </c>
      <c r="F21" s="1502"/>
      <c r="G21" s="1502">
        <v>58.6</v>
      </c>
      <c r="H21" s="1502"/>
      <c r="I21" s="1502">
        <v>58.5</v>
      </c>
      <c r="J21" s="1502"/>
      <c r="K21" s="1502">
        <v>59</v>
      </c>
      <c r="L21" s="1502"/>
      <c r="M21" s="1503">
        <v>59.3</v>
      </c>
      <c r="N21" s="1503"/>
      <c r="O21" s="1244"/>
      <c r="P21" s="1242"/>
    </row>
    <row r="22" spans="1:16" ht="13.5" customHeight="1">
      <c r="A22" s="1213"/>
      <c r="B22" s="1217"/>
      <c r="C22" s="768" t="s">
        <v>72</v>
      </c>
      <c r="D22" s="1238"/>
      <c r="E22" s="1500">
        <v>64.7</v>
      </c>
      <c r="F22" s="1500"/>
      <c r="G22" s="1500">
        <v>64.2</v>
      </c>
      <c r="H22" s="1500"/>
      <c r="I22" s="1500">
        <v>64</v>
      </c>
      <c r="J22" s="1500"/>
      <c r="K22" s="1500">
        <v>64.599999999999994</v>
      </c>
      <c r="L22" s="1500"/>
      <c r="M22" s="1501">
        <v>64.900000000000006</v>
      </c>
      <c r="N22" s="1501"/>
      <c r="O22" s="1239"/>
      <c r="P22" s="1213"/>
    </row>
    <row r="23" spans="1:16" ht="13.5" customHeight="1">
      <c r="A23" s="1213"/>
      <c r="B23" s="1217"/>
      <c r="C23" s="768" t="s">
        <v>71</v>
      </c>
      <c r="D23" s="1238"/>
      <c r="E23" s="1500">
        <v>53.7</v>
      </c>
      <c r="F23" s="1500"/>
      <c r="G23" s="1500">
        <v>53.7</v>
      </c>
      <c r="H23" s="1500"/>
      <c r="I23" s="1500">
        <v>53.7</v>
      </c>
      <c r="J23" s="1500"/>
      <c r="K23" s="1500">
        <v>54.1</v>
      </c>
      <c r="L23" s="1500"/>
      <c r="M23" s="1501">
        <v>54.4</v>
      </c>
      <c r="N23" s="1501"/>
      <c r="O23" s="1239"/>
      <c r="P23" s="1213"/>
    </row>
    <row r="24" spans="1:16" ht="18.75" customHeight="1">
      <c r="A24" s="1213"/>
      <c r="B24" s="1217"/>
      <c r="C24" s="768" t="s">
        <v>171</v>
      </c>
      <c r="D24" s="1238"/>
      <c r="E24" s="1500">
        <v>74.099999999999994</v>
      </c>
      <c r="F24" s="1500"/>
      <c r="G24" s="1500">
        <v>73.900000000000006</v>
      </c>
      <c r="H24" s="1500"/>
      <c r="I24" s="1500">
        <v>74.099999999999994</v>
      </c>
      <c r="J24" s="1500"/>
      <c r="K24" s="1500">
        <v>74.400000000000006</v>
      </c>
      <c r="L24" s="1500"/>
      <c r="M24" s="1501">
        <v>75.099999999999994</v>
      </c>
      <c r="N24" s="1501"/>
      <c r="O24" s="1239"/>
      <c r="P24" s="1213"/>
    </row>
    <row r="25" spans="1:16" ht="13.5" customHeight="1">
      <c r="A25" s="1213"/>
      <c r="B25" s="1217"/>
      <c r="C25" s="768" t="s">
        <v>156</v>
      </c>
      <c r="D25" s="1238"/>
      <c r="E25" s="1500">
        <v>33.700000000000003</v>
      </c>
      <c r="F25" s="1500"/>
      <c r="G25" s="1500">
        <v>33.5</v>
      </c>
      <c r="H25" s="1500"/>
      <c r="I25" s="1500">
        <v>33.4</v>
      </c>
      <c r="J25" s="1500"/>
      <c r="K25" s="1500">
        <v>32.6</v>
      </c>
      <c r="L25" s="1500"/>
      <c r="M25" s="1501">
        <v>35.200000000000003</v>
      </c>
      <c r="N25" s="1501"/>
      <c r="O25" s="1239"/>
      <c r="P25" s="1213"/>
    </row>
    <row r="26" spans="1:16" ht="13.5" customHeight="1">
      <c r="A26" s="1213"/>
      <c r="B26" s="1217"/>
      <c r="C26" s="768" t="s">
        <v>157</v>
      </c>
      <c r="D26" s="1209"/>
      <c r="E26" s="1504">
        <v>91.3</v>
      </c>
      <c r="F26" s="1504"/>
      <c r="G26" s="1504">
        <v>91.1</v>
      </c>
      <c r="H26" s="1504"/>
      <c r="I26" s="1504">
        <v>91</v>
      </c>
      <c r="J26" s="1504"/>
      <c r="K26" s="1500">
        <v>91.4</v>
      </c>
      <c r="L26" s="1500"/>
      <c r="M26" s="1505">
        <v>91.3</v>
      </c>
      <c r="N26" s="1505"/>
      <c r="O26" s="1239"/>
      <c r="P26" s="1213"/>
    </row>
    <row r="27" spans="1:16" ht="13.5" customHeight="1">
      <c r="A27" s="1213"/>
      <c r="B27" s="1217"/>
      <c r="C27" s="768" t="s">
        <v>158</v>
      </c>
      <c r="D27" s="1209"/>
      <c r="E27" s="1504">
        <v>46.8</v>
      </c>
      <c r="F27" s="1504"/>
      <c r="G27" s="1504">
        <v>46.6</v>
      </c>
      <c r="H27" s="1504"/>
      <c r="I27" s="1504">
        <v>46.7</v>
      </c>
      <c r="J27" s="1504"/>
      <c r="K27" s="1500">
        <v>47.6</v>
      </c>
      <c r="L27" s="1500"/>
      <c r="M27" s="1505">
        <v>47.6</v>
      </c>
      <c r="N27" s="1505"/>
      <c r="O27" s="1239"/>
      <c r="P27" s="1213"/>
    </row>
    <row r="28" spans="1:16" ht="13.5" customHeight="1">
      <c r="A28" s="1213"/>
      <c r="B28" s="1217"/>
      <c r="C28" s="769" t="s">
        <v>174</v>
      </c>
      <c r="D28" s="1209"/>
      <c r="E28" s="770"/>
      <c r="F28" s="770"/>
      <c r="G28" s="770"/>
      <c r="H28" s="770"/>
      <c r="I28" s="770"/>
      <c r="J28" s="770"/>
      <c r="K28" s="770"/>
      <c r="L28" s="770"/>
      <c r="M28" s="770"/>
      <c r="N28" s="770"/>
      <c r="O28" s="1239"/>
      <c r="P28" s="1213"/>
    </row>
    <row r="29" spans="1:16" ht="15.75" customHeight="1" thickBot="1">
      <c r="A29" s="1213"/>
      <c r="B29" s="1217"/>
      <c r="C29" s="1246"/>
      <c r="D29" s="1239"/>
      <c r="E29" s="1239"/>
      <c r="F29" s="1239"/>
      <c r="G29" s="1239"/>
      <c r="H29" s="1239"/>
      <c r="I29" s="1239"/>
      <c r="J29" s="1239"/>
      <c r="K29" s="1239"/>
      <c r="L29" s="1239"/>
      <c r="M29" s="1496"/>
      <c r="N29" s="1496"/>
      <c r="O29" s="1239"/>
      <c r="P29" s="1213"/>
    </row>
    <row r="30" spans="1:16" s="1225" customFormat="1" ht="13.5" customHeight="1" thickBot="1">
      <c r="A30" s="1220"/>
      <c r="B30" s="1221"/>
      <c r="C30" s="1222" t="s">
        <v>514</v>
      </c>
      <c r="D30" s="1223"/>
      <c r="E30" s="1223"/>
      <c r="F30" s="1223"/>
      <c r="G30" s="1223"/>
      <c r="H30" s="1223"/>
      <c r="I30" s="1223"/>
      <c r="J30" s="1223"/>
      <c r="K30" s="1223"/>
      <c r="L30" s="1223"/>
      <c r="M30" s="1223"/>
      <c r="N30" s="1224"/>
      <c r="O30" s="1239"/>
      <c r="P30" s="1220"/>
    </row>
    <row r="31" spans="1:16" s="1225" customFormat="1" ht="3.75" customHeight="1">
      <c r="A31" s="1220"/>
      <c r="B31" s="1221"/>
      <c r="C31" s="1507" t="s">
        <v>159</v>
      </c>
      <c r="D31" s="1507"/>
      <c r="E31" s="1247"/>
      <c r="F31" s="1247"/>
      <c r="G31" s="1247"/>
      <c r="H31" s="1247"/>
      <c r="I31" s="1247"/>
      <c r="J31" s="1247"/>
      <c r="K31" s="1247"/>
      <c r="L31" s="1247"/>
      <c r="M31" s="1247"/>
      <c r="N31" s="1247"/>
      <c r="O31" s="1239"/>
      <c r="P31" s="1220"/>
    </row>
    <row r="32" spans="1:16" ht="13.5" customHeight="1">
      <c r="A32" s="1213"/>
      <c r="B32" s="1217"/>
      <c r="C32" s="1507"/>
      <c r="D32" s="1507"/>
      <c r="E32" s="1228" t="s">
        <v>34</v>
      </c>
      <c r="F32" s="1229" t="s">
        <v>578</v>
      </c>
      <c r="G32" s="1228" t="s">
        <v>34</v>
      </c>
      <c r="H32" s="1229" t="s">
        <v>34</v>
      </c>
      <c r="I32" s="1230"/>
      <c r="J32" s="1229" t="s">
        <v>34</v>
      </c>
      <c r="K32" s="1231" t="s">
        <v>579</v>
      </c>
      <c r="L32" s="1232" t="s">
        <v>34</v>
      </c>
      <c r="M32" s="1232" t="s">
        <v>34</v>
      </c>
      <c r="N32" s="1233"/>
      <c r="O32" s="1239"/>
      <c r="P32" s="1213"/>
    </row>
    <row r="33" spans="1:16">
      <c r="A33" s="1213"/>
      <c r="B33" s="1217"/>
      <c r="C33" s="1234"/>
      <c r="D33" s="1234"/>
      <c r="E33" s="1499" t="str">
        <f>+E7</f>
        <v>3.º trimestre</v>
      </c>
      <c r="F33" s="1499"/>
      <c r="G33" s="1499" t="str">
        <f>+G7</f>
        <v>4.º trimestre</v>
      </c>
      <c r="H33" s="1499"/>
      <c r="I33" s="1499" t="str">
        <f>+I7</f>
        <v>1.º trimestre</v>
      </c>
      <c r="J33" s="1499"/>
      <c r="K33" s="1499" t="str">
        <f>+K7</f>
        <v>2.º trimestre</v>
      </c>
      <c r="L33" s="1499"/>
      <c r="M33" s="1499" t="str">
        <f>+M7</f>
        <v>3.º trimestre</v>
      </c>
      <c r="N33" s="1499"/>
      <c r="O33" s="1239"/>
      <c r="P33" s="1213"/>
    </row>
    <row r="34" spans="1:16">
      <c r="A34" s="1213"/>
      <c r="B34" s="1217"/>
      <c r="C34" s="1234"/>
      <c r="D34" s="1234"/>
      <c r="E34" s="781" t="s">
        <v>160</v>
      </c>
      <c r="F34" s="781" t="s">
        <v>106</v>
      </c>
      <c r="G34" s="781" t="s">
        <v>160</v>
      </c>
      <c r="H34" s="781" t="s">
        <v>106</v>
      </c>
      <c r="I34" s="782" t="s">
        <v>160</v>
      </c>
      <c r="J34" s="782" t="s">
        <v>106</v>
      </c>
      <c r="K34" s="782" t="s">
        <v>160</v>
      </c>
      <c r="L34" s="782" t="s">
        <v>106</v>
      </c>
      <c r="M34" s="782" t="s">
        <v>160</v>
      </c>
      <c r="N34" s="782" t="s">
        <v>106</v>
      </c>
      <c r="O34" s="1239"/>
      <c r="P34" s="1213"/>
    </row>
    <row r="35" spans="1:16" ht="15" customHeight="1">
      <c r="A35" s="1213"/>
      <c r="B35" s="1217"/>
      <c r="C35" s="1492" t="s">
        <v>2</v>
      </c>
      <c r="D35" s="1492"/>
      <c r="E35" s="1248">
        <v>10302.200000000001</v>
      </c>
      <c r="F35" s="1248">
        <f>+E35/E35*100</f>
        <v>100</v>
      </c>
      <c r="G35" s="1249">
        <v>10294.200000000001</v>
      </c>
      <c r="H35" s="1248">
        <f>+G35/G35*100</f>
        <v>100</v>
      </c>
      <c r="I35" s="1249">
        <v>10294.1</v>
      </c>
      <c r="J35" s="1248">
        <f>+I35/I35*100</f>
        <v>100</v>
      </c>
      <c r="K35" s="1249">
        <v>10286.4</v>
      </c>
      <c r="L35" s="1248">
        <f>+K35/K35*100</f>
        <v>100</v>
      </c>
      <c r="M35" s="1249">
        <v>10281.6</v>
      </c>
      <c r="N35" s="1249">
        <f>+M35/M35*100</f>
        <v>100</v>
      </c>
      <c r="O35" s="1239"/>
      <c r="P35" s="1213"/>
    </row>
    <row r="36" spans="1:16" ht="13.5" customHeight="1">
      <c r="A36" s="1213"/>
      <c r="B36" s="1217"/>
      <c r="C36" s="771"/>
      <c r="D36" s="771" t="s">
        <v>176</v>
      </c>
      <c r="E36" s="1250">
        <v>1444.5</v>
      </c>
      <c r="F36" s="1250">
        <f>+E36/E$35*100</f>
        <v>14.021277008794236</v>
      </c>
      <c r="G36" s="1251">
        <v>1440</v>
      </c>
      <c r="H36" s="1250">
        <f>+G36/G$35*100</f>
        <v>13.98845952089526</v>
      </c>
      <c r="I36" s="1251">
        <v>1438.8</v>
      </c>
      <c r="J36" s="1250">
        <f>+I36/I$35*100</f>
        <v>13.976938246179849</v>
      </c>
      <c r="K36" s="1251">
        <v>1433.5</v>
      </c>
      <c r="L36" s="1250">
        <f>+K36/K$35*100</f>
        <v>13.935876497122415</v>
      </c>
      <c r="M36" s="1251">
        <v>1429.1</v>
      </c>
      <c r="N36" s="1251">
        <f>+M36/M$35*100</f>
        <v>13.899587612822906</v>
      </c>
      <c r="O36" s="1239"/>
      <c r="P36" s="1213"/>
    </row>
    <row r="37" spans="1:16" ht="13.5" customHeight="1">
      <c r="A37" s="1213"/>
      <c r="B37" s="1217"/>
      <c r="C37" s="771"/>
      <c r="D37" s="771" t="s">
        <v>507</v>
      </c>
      <c r="E37" s="1250">
        <v>2164.6999999999998</v>
      </c>
      <c r="F37" s="1250">
        <f>+E37/E$35*100</f>
        <v>21.012016850769736</v>
      </c>
      <c r="G37" s="1251">
        <v>2176</v>
      </c>
      <c r="H37" s="1250">
        <f>+G37/G$35*100</f>
        <v>21.138116609352839</v>
      </c>
      <c r="I37" s="1251">
        <v>2178.6999999999998</v>
      </c>
      <c r="J37" s="1250">
        <f>+I37/I$35*100</f>
        <v>21.164550567800973</v>
      </c>
      <c r="K37" s="1251">
        <v>2187.8000000000002</v>
      </c>
      <c r="L37" s="1250">
        <f>+K37/K$35*100</f>
        <v>21.268859853787529</v>
      </c>
      <c r="M37" s="1251">
        <v>2199.3000000000002</v>
      </c>
      <c r="N37" s="1251">
        <f>+M37/M$35*100</f>
        <v>21.390639589169002</v>
      </c>
      <c r="O37" s="1239"/>
      <c r="P37" s="1213"/>
    </row>
    <row r="38" spans="1:16" s="1255" customFormat="1" ht="15" customHeight="1">
      <c r="A38" s="1252"/>
      <c r="B38" s="1253"/>
      <c r="C38" s="771" t="s">
        <v>187</v>
      </c>
      <c r="D38" s="771"/>
      <c r="E38" s="1250">
        <v>3583.2</v>
      </c>
      <c r="F38" s="1250">
        <f>+E38/E$35*100</f>
        <v>34.780920580070273</v>
      </c>
      <c r="G38" s="1251">
        <v>3577.4</v>
      </c>
      <c r="H38" s="1250">
        <f>+G38/G$35*100</f>
        <v>34.751607701424106</v>
      </c>
      <c r="I38" s="1251">
        <v>3575</v>
      </c>
      <c r="J38" s="1250">
        <f>+I38/I$35*100</f>
        <v>34.728630963367365</v>
      </c>
      <c r="K38" s="1251">
        <v>3570.2</v>
      </c>
      <c r="L38" s="1250">
        <f>+K38/K$35*100</f>
        <v>34.707963913516878</v>
      </c>
      <c r="M38" s="1251">
        <v>3566</v>
      </c>
      <c r="N38" s="1251">
        <f>+M38/M$35*100</f>
        <v>34.683317771553064</v>
      </c>
      <c r="O38" s="1254"/>
      <c r="P38" s="1252"/>
    </row>
    <row r="39" spans="1:16" ht="13.5" customHeight="1">
      <c r="A39" s="1213"/>
      <c r="B39" s="1217"/>
      <c r="C39" s="771"/>
      <c r="D39" s="772" t="s">
        <v>176</v>
      </c>
      <c r="E39" s="1256">
        <v>480.1</v>
      </c>
      <c r="F39" s="1256">
        <f>+E39/E38*100</f>
        <v>13.398638088859121</v>
      </c>
      <c r="G39" s="1257">
        <v>477</v>
      </c>
      <c r="H39" s="1256">
        <f>+G39/G38*100</f>
        <v>13.333706043495274</v>
      </c>
      <c r="I39" s="1257">
        <v>475.6</v>
      </c>
      <c r="J39" s="1256">
        <f>+I39/I38*100</f>
        <v>13.303496503496504</v>
      </c>
      <c r="K39" s="1257">
        <v>472.4</v>
      </c>
      <c r="L39" s="1256">
        <f>+K39/K38*100</f>
        <v>13.231751722592572</v>
      </c>
      <c r="M39" s="1257">
        <v>469.5</v>
      </c>
      <c r="N39" s="1257">
        <f>+M39/M38*100</f>
        <v>13.166012338754907</v>
      </c>
      <c r="O39" s="1239"/>
      <c r="P39" s="1213"/>
    </row>
    <row r="40" spans="1:16" ht="13.5" customHeight="1">
      <c r="A40" s="1213"/>
      <c r="B40" s="1217"/>
      <c r="C40" s="771"/>
      <c r="D40" s="772" t="s">
        <v>507</v>
      </c>
      <c r="E40" s="1256">
        <v>694.1</v>
      </c>
      <c r="F40" s="1256">
        <f>+E40/E38*100</f>
        <v>19.370953337798618</v>
      </c>
      <c r="G40" s="1257">
        <v>698.8</v>
      </c>
      <c r="H40" s="1256">
        <f>+G40/G38*100</f>
        <v>19.533739587409848</v>
      </c>
      <c r="I40" s="1257">
        <v>700.6</v>
      </c>
      <c r="J40" s="1256">
        <f>+I40/I38*100</f>
        <v>19.597202797202797</v>
      </c>
      <c r="K40" s="1257">
        <v>704.9</v>
      </c>
      <c r="L40" s="1256">
        <f>+K40/K38*100</f>
        <v>19.743991933225029</v>
      </c>
      <c r="M40" s="1257">
        <v>709.8</v>
      </c>
      <c r="N40" s="1257">
        <f>+M40/M38*100</f>
        <v>19.904655075715088</v>
      </c>
      <c r="O40" s="1239"/>
      <c r="P40" s="1213"/>
    </row>
    <row r="41" spans="1:16" s="1255" customFormat="1" ht="15" customHeight="1">
      <c r="A41" s="1252"/>
      <c r="B41" s="1253"/>
      <c r="C41" s="771" t="s">
        <v>188</v>
      </c>
      <c r="D41" s="771"/>
      <c r="E41" s="1250">
        <v>2246</v>
      </c>
      <c r="F41" s="1250">
        <f>+E41/E$35*100</f>
        <v>21.801168682417345</v>
      </c>
      <c r="G41" s="1251">
        <v>2244</v>
      </c>
      <c r="H41" s="1250">
        <f>+G41/G$35*100</f>
        <v>21.798682753395116</v>
      </c>
      <c r="I41" s="1251">
        <v>2240.5</v>
      </c>
      <c r="J41" s="1250">
        <f>+I41/I$35*100</f>
        <v>21.764894454104777</v>
      </c>
      <c r="K41" s="1251">
        <v>2237.6</v>
      </c>
      <c r="L41" s="1250">
        <f>+K41/K$35*100</f>
        <v>21.752994244828123</v>
      </c>
      <c r="M41" s="1251">
        <v>2235.6</v>
      </c>
      <c r="N41" s="1251">
        <f>+M41/M$35*100</f>
        <v>21.743697478991596</v>
      </c>
      <c r="O41" s="1254"/>
      <c r="P41" s="1252"/>
    </row>
    <row r="42" spans="1:16" ht="13.5" customHeight="1">
      <c r="A42" s="1213"/>
      <c r="B42" s="1217"/>
      <c r="C42" s="771"/>
      <c r="D42" s="772" t="s">
        <v>176</v>
      </c>
      <c r="E42" s="1256">
        <v>282.7</v>
      </c>
      <c r="F42" s="1256">
        <f>+E42/E41*100</f>
        <v>12.586821015138023</v>
      </c>
      <c r="G42" s="1257">
        <v>281.39999999999998</v>
      </c>
      <c r="H42" s="1256">
        <f>+G42/G41*100</f>
        <v>12.540106951871657</v>
      </c>
      <c r="I42" s="1257">
        <v>280.39999999999998</v>
      </c>
      <c r="J42" s="1256">
        <f>+I42/I41*100</f>
        <v>12.51506360187458</v>
      </c>
      <c r="K42" s="1257">
        <v>279</v>
      </c>
      <c r="L42" s="1256">
        <f>+K42/K41*100</f>
        <v>12.468716481944941</v>
      </c>
      <c r="M42" s="1257">
        <v>277.7</v>
      </c>
      <c r="N42" s="1257">
        <f>+M42/M41*100</f>
        <v>12.421721238146359</v>
      </c>
      <c r="O42" s="1239"/>
      <c r="P42" s="1213"/>
    </row>
    <row r="43" spans="1:16" ht="13.5" customHeight="1">
      <c r="A43" s="1213"/>
      <c r="B43" s="1217"/>
      <c r="C43" s="771"/>
      <c r="D43" s="772" t="s">
        <v>507</v>
      </c>
      <c r="E43" s="1256">
        <v>529.20000000000005</v>
      </c>
      <c r="F43" s="1256">
        <f>+E43/E41*100</f>
        <v>23.561887800534283</v>
      </c>
      <c r="G43" s="1257">
        <v>531</v>
      </c>
      <c r="H43" s="1256">
        <f>+G43/G41*100</f>
        <v>23.663101604278076</v>
      </c>
      <c r="I43" s="1257">
        <v>530.1</v>
      </c>
      <c r="J43" s="1256">
        <f>+I43/I41*100</f>
        <v>23.659897344342781</v>
      </c>
      <c r="K43" s="1257">
        <v>531.20000000000005</v>
      </c>
      <c r="L43" s="1256">
        <f>+K43/K41*100</f>
        <v>23.739721129781913</v>
      </c>
      <c r="M43" s="1257">
        <v>533.1</v>
      </c>
      <c r="N43" s="1257">
        <f>+M43/M41*100</f>
        <v>23.845947396672038</v>
      </c>
      <c r="O43" s="1239"/>
      <c r="P43" s="1213"/>
    </row>
    <row r="44" spans="1:16" s="1255" customFormat="1" ht="15" customHeight="1">
      <c r="A44" s="1252"/>
      <c r="B44" s="1253"/>
      <c r="C44" s="771" t="s">
        <v>59</v>
      </c>
      <c r="D44" s="771"/>
      <c r="E44" s="1250">
        <v>2815.4</v>
      </c>
      <c r="F44" s="1250">
        <f>+E44/E$35*100</f>
        <v>27.328143503329382</v>
      </c>
      <c r="G44" s="1251">
        <v>2818</v>
      </c>
      <c r="H44" s="1250">
        <f>+G44/G$35*100</f>
        <v>27.374638145751973</v>
      </c>
      <c r="I44" s="1251">
        <v>2822.1</v>
      </c>
      <c r="J44" s="1250">
        <f>+I44/I$35*100</f>
        <v>27.414732710970359</v>
      </c>
      <c r="K44" s="1251">
        <v>2824.6</v>
      </c>
      <c r="L44" s="1250">
        <f>+K44/K$35*100</f>
        <v>27.45955825167211</v>
      </c>
      <c r="M44" s="1251">
        <v>2827.7</v>
      </c>
      <c r="N44" s="1251">
        <f>+M44/M$35*100</f>
        <v>27.502528789293489</v>
      </c>
      <c r="O44" s="1254"/>
      <c r="P44" s="1252"/>
    </row>
    <row r="45" spans="1:16" ht="13.5" customHeight="1">
      <c r="A45" s="1213"/>
      <c r="B45" s="1217"/>
      <c r="C45" s="771"/>
      <c r="D45" s="772" t="s">
        <v>176</v>
      </c>
      <c r="E45" s="1256">
        <v>446.4</v>
      </c>
      <c r="F45" s="1256">
        <f>+E45/E44*100</f>
        <v>15.855651062016054</v>
      </c>
      <c r="G45" s="1257">
        <v>447</v>
      </c>
      <c r="H45" s="1256">
        <f>+G45/G44*100</f>
        <v>15.862313697657912</v>
      </c>
      <c r="I45" s="1257">
        <v>448.7</v>
      </c>
      <c r="J45" s="1256">
        <f>+I45/I44*100</f>
        <v>15.899507458984443</v>
      </c>
      <c r="K45" s="1257">
        <v>449</v>
      </c>
      <c r="L45" s="1256">
        <f>+K45/K44*100</f>
        <v>15.896056078736812</v>
      </c>
      <c r="M45" s="1257">
        <v>449.6</v>
      </c>
      <c r="N45" s="1257">
        <f>+M45/M44*100</f>
        <v>15.89984793294904</v>
      </c>
      <c r="O45" s="1239"/>
      <c r="P45" s="1213"/>
    </row>
    <row r="46" spans="1:16" ht="13.5" customHeight="1">
      <c r="A46" s="1213"/>
      <c r="B46" s="1217"/>
      <c r="C46" s="771"/>
      <c r="D46" s="772" t="s">
        <v>507</v>
      </c>
      <c r="E46" s="1256">
        <v>595.29999999999995</v>
      </c>
      <c r="F46" s="1256">
        <f>+E46/E44*100</f>
        <v>21.144419975847121</v>
      </c>
      <c r="G46" s="1257">
        <v>599</v>
      </c>
      <c r="H46" s="1256">
        <f>+G46/G44*100</f>
        <v>21.256210078069554</v>
      </c>
      <c r="I46" s="1257">
        <v>601.1</v>
      </c>
      <c r="J46" s="1256">
        <f>+I46/I44*100</f>
        <v>21.299741327380321</v>
      </c>
      <c r="K46" s="1257">
        <v>604.29999999999995</v>
      </c>
      <c r="L46" s="1256">
        <f>+K46/K44*100</f>
        <v>21.394179706861145</v>
      </c>
      <c r="M46" s="1257">
        <v>608.1</v>
      </c>
      <c r="N46" s="1257">
        <f>+M46/M44*100</f>
        <v>21.505110160200871</v>
      </c>
      <c r="O46" s="1239"/>
      <c r="P46" s="1213"/>
    </row>
    <row r="47" spans="1:16" s="1255" customFormat="1" ht="15" customHeight="1">
      <c r="A47" s="1252"/>
      <c r="B47" s="1253"/>
      <c r="C47" s="771" t="s">
        <v>190</v>
      </c>
      <c r="D47" s="771"/>
      <c r="E47" s="1250">
        <v>716.8</v>
      </c>
      <c r="F47" s="1250">
        <f>+E47/E$35*100</f>
        <v>6.9577371823494012</v>
      </c>
      <c r="G47" s="1251">
        <v>714.6</v>
      </c>
      <c r="H47" s="1250">
        <f>+G47/G$35*100</f>
        <v>6.941773037244273</v>
      </c>
      <c r="I47" s="1251">
        <v>717.2</v>
      </c>
      <c r="J47" s="1250">
        <f>+I47/I$35*100</f>
        <v>6.9670976578816992</v>
      </c>
      <c r="K47" s="1251">
        <v>715.7</v>
      </c>
      <c r="L47" s="1250">
        <f>+K47/K$35*100</f>
        <v>6.9577305957380622</v>
      </c>
      <c r="M47" s="1251">
        <v>714.6</v>
      </c>
      <c r="N47" s="1251">
        <f>+M47/M$35*100</f>
        <v>6.9502801120448181</v>
      </c>
      <c r="O47" s="1254"/>
      <c r="P47" s="1252"/>
    </row>
    <row r="48" spans="1:16" ht="13.5" customHeight="1">
      <c r="A48" s="1213"/>
      <c r="B48" s="1217"/>
      <c r="C48" s="771"/>
      <c r="D48" s="772" t="s">
        <v>176</v>
      </c>
      <c r="E48" s="1256">
        <v>92</v>
      </c>
      <c r="F48" s="1256">
        <f>+E48/E47*100</f>
        <v>12.834821428571431</v>
      </c>
      <c r="G48" s="1257">
        <v>91.6</v>
      </c>
      <c r="H48" s="1256">
        <f>+G48/G47*100</f>
        <v>12.818359921634478</v>
      </c>
      <c r="I48" s="1257">
        <v>91.8</v>
      </c>
      <c r="J48" s="1256">
        <f>+I48/I47*100</f>
        <v>12.799776910206356</v>
      </c>
      <c r="K48" s="1257">
        <v>91.4</v>
      </c>
      <c r="L48" s="1256">
        <f>+K48/K47*100</f>
        <v>12.770713986307111</v>
      </c>
      <c r="M48" s="1257">
        <v>91.1</v>
      </c>
      <c r="N48" s="1257">
        <f>+M48/M47*100</f>
        <v>12.748390708088438</v>
      </c>
      <c r="O48" s="1239"/>
      <c r="P48" s="1213"/>
    </row>
    <row r="49" spans="1:16" ht="13.5" customHeight="1">
      <c r="A49" s="1213"/>
      <c r="B49" s="1217"/>
      <c r="C49" s="771"/>
      <c r="D49" s="772" t="s">
        <v>507</v>
      </c>
      <c r="E49" s="1256">
        <v>179.1</v>
      </c>
      <c r="F49" s="1256">
        <f>+E49/E47*100</f>
        <v>24.986049107142858</v>
      </c>
      <c r="G49" s="1257">
        <v>179.3</v>
      </c>
      <c r="H49" s="1256">
        <f>+G49/G47*100</f>
        <v>25.090959977609849</v>
      </c>
      <c r="I49" s="1257">
        <v>178.8</v>
      </c>
      <c r="J49" s="1256">
        <f>+I49/I47*100</f>
        <v>24.930284439486893</v>
      </c>
      <c r="K49" s="1257">
        <v>178.7</v>
      </c>
      <c r="L49" s="1256">
        <f>+K49/K47*100</f>
        <v>24.968562246751429</v>
      </c>
      <c r="M49" s="1257">
        <v>178.9</v>
      </c>
      <c r="N49" s="1257">
        <f>+M49/M47*100</f>
        <v>25.034984606773019</v>
      </c>
      <c r="O49" s="1239"/>
      <c r="P49" s="1213"/>
    </row>
    <row r="50" spans="1:16" s="1255" customFormat="1" ht="15" customHeight="1">
      <c r="A50" s="1252"/>
      <c r="B50" s="1253"/>
      <c r="C50" s="771" t="s">
        <v>191</v>
      </c>
      <c r="D50" s="771"/>
      <c r="E50" s="1250">
        <v>441.7</v>
      </c>
      <c r="F50" s="1250">
        <f>+E50/E$35*100</f>
        <v>4.2874337520141328</v>
      </c>
      <c r="G50" s="1251">
        <v>442.1</v>
      </c>
      <c r="H50" s="1250">
        <f>+G50/G$35*100</f>
        <v>4.2946513570748577</v>
      </c>
      <c r="I50" s="1251">
        <v>440.8</v>
      </c>
      <c r="J50" s="1250">
        <f>+I50/I$35*100</f>
        <v>4.2820644835391146</v>
      </c>
      <c r="K50" s="1251">
        <v>440.6</v>
      </c>
      <c r="L50" s="1250">
        <f>+K50/K$35*100</f>
        <v>4.2833255560740398</v>
      </c>
      <c r="M50" s="1251">
        <v>440.6</v>
      </c>
      <c r="N50" s="1251">
        <f>+M50/M$35*100</f>
        <v>4.2853252412075946</v>
      </c>
      <c r="O50" s="1254"/>
      <c r="P50" s="1252"/>
    </row>
    <row r="51" spans="1:16" ht="13.5" customHeight="1">
      <c r="A51" s="1213"/>
      <c r="B51" s="1217"/>
      <c r="C51" s="771"/>
      <c r="D51" s="772" t="s">
        <v>176</v>
      </c>
      <c r="E51" s="1256">
        <v>66.599999999999994</v>
      </c>
      <c r="F51" s="1256">
        <f>+E51/E50*100</f>
        <v>15.078107312655648</v>
      </c>
      <c r="G51" s="1257">
        <v>66.7</v>
      </c>
      <c r="H51" s="1256">
        <f>+G51/G50*100</f>
        <v>15.087084370052024</v>
      </c>
      <c r="I51" s="1257">
        <v>66.5</v>
      </c>
      <c r="J51" s="1256">
        <f>+I51/I50*100</f>
        <v>15.086206896551724</v>
      </c>
      <c r="K51" s="1257">
        <v>66.400000000000006</v>
      </c>
      <c r="L51" s="1256">
        <f>+K51/K50*100</f>
        <v>15.070358601906491</v>
      </c>
      <c r="M51" s="1257">
        <v>66.400000000000006</v>
      </c>
      <c r="N51" s="1257">
        <f>+M51/M50*100</f>
        <v>15.070358601906491</v>
      </c>
      <c r="O51" s="1239"/>
      <c r="P51" s="1213"/>
    </row>
    <row r="52" spans="1:16" ht="13.5" customHeight="1">
      <c r="A52" s="1213"/>
      <c r="B52" s="1217"/>
      <c r="C52" s="771"/>
      <c r="D52" s="772" t="s">
        <v>507</v>
      </c>
      <c r="E52" s="1256">
        <v>93</v>
      </c>
      <c r="F52" s="1256">
        <f>+E52/E50*100</f>
        <v>21.055014715870502</v>
      </c>
      <c r="G52" s="1257">
        <v>93.5</v>
      </c>
      <c r="H52" s="1256">
        <f>+G52/G50*100</f>
        <v>21.149061298348791</v>
      </c>
      <c r="I52" s="1257">
        <v>93.3</v>
      </c>
      <c r="J52" s="1256">
        <f>+I52/I50*100</f>
        <v>21.166061705989108</v>
      </c>
      <c r="K52" s="1257">
        <v>93.6</v>
      </c>
      <c r="L52" s="1256">
        <f>+K52/K50*100</f>
        <v>21.243758511121197</v>
      </c>
      <c r="M52" s="1257">
        <v>93.9</v>
      </c>
      <c r="N52" s="1257">
        <f>+M52/M50*100</f>
        <v>21.311847480708128</v>
      </c>
      <c r="O52" s="1239"/>
      <c r="P52" s="1213"/>
    </row>
    <row r="53" spans="1:16" s="1255" customFormat="1" ht="15" customHeight="1">
      <c r="A53" s="1252"/>
      <c r="B53" s="1253"/>
      <c r="C53" s="771" t="s">
        <v>130</v>
      </c>
      <c r="D53" s="771"/>
      <c r="E53" s="1250">
        <v>244.7</v>
      </c>
      <c r="F53" s="1250">
        <f>+E53/E$35*100</f>
        <v>2.3752208266195565</v>
      </c>
      <c r="G53" s="1251">
        <v>244.5</v>
      </c>
      <c r="H53" s="1250">
        <f>+G53/G$35*100</f>
        <v>2.3751238561520078</v>
      </c>
      <c r="I53" s="1251">
        <v>244.8</v>
      </c>
      <c r="J53" s="1250">
        <f>+I53/I$35*100</f>
        <v>2.3780612195335191</v>
      </c>
      <c r="K53" s="1251">
        <v>244.7</v>
      </c>
      <c r="L53" s="1250">
        <f>+K53/K$35*100</f>
        <v>2.3788691864986777</v>
      </c>
      <c r="M53" s="1251">
        <v>244.6</v>
      </c>
      <c r="N53" s="1251">
        <f>+M53/M$35*100</f>
        <v>2.379007158418923</v>
      </c>
      <c r="O53" s="1254"/>
      <c r="P53" s="1252"/>
    </row>
    <row r="54" spans="1:16" ht="13.5" customHeight="1">
      <c r="A54" s="1213"/>
      <c r="B54" s="1217"/>
      <c r="C54" s="771"/>
      <c r="D54" s="772" t="s">
        <v>176</v>
      </c>
      <c r="E54" s="1256">
        <v>39.9</v>
      </c>
      <c r="F54" s="1256">
        <f>+E54/E53*100</f>
        <v>16.305680425010216</v>
      </c>
      <c r="G54" s="1257">
        <v>39.700000000000003</v>
      </c>
      <c r="H54" s="1256">
        <f>+G54/G53*100</f>
        <v>16.237218813905933</v>
      </c>
      <c r="I54" s="1257">
        <v>39.5</v>
      </c>
      <c r="J54" s="1256">
        <f>+I54/I53*100</f>
        <v>16.135620915032678</v>
      </c>
      <c r="K54" s="1257">
        <v>39.4</v>
      </c>
      <c r="L54" s="1256">
        <f>+K54/K53*100</f>
        <v>16.101348590110341</v>
      </c>
      <c r="M54" s="1257">
        <v>39.1</v>
      </c>
      <c r="N54" s="1257">
        <f>+M54/M53*100</f>
        <v>15.98528209321341</v>
      </c>
      <c r="O54" s="1239"/>
      <c r="P54" s="1213"/>
    </row>
    <row r="55" spans="1:16" ht="13.5" customHeight="1">
      <c r="A55" s="1213"/>
      <c r="B55" s="1217"/>
      <c r="C55" s="771"/>
      <c r="D55" s="772" t="s">
        <v>507</v>
      </c>
      <c r="E55" s="1256">
        <v>33.700000000000003</v>
      </c>
      <c r="F55" s="1256">
        <f>+E55/E53*100</f>
        <v>13.771965672251737</v>
      </c>
      <c r="G55" s="1257">
        <v>33.9</v>
      </c>
      <c r="H55" s="1256">
        <f>+G55/G53*100</f>
        <v>13.865030674846626</v>
      </c>
      <c r="I55" s="1257">
        <v>34</v>
      </c>
      <c r="J55" s="1256">
        <f>+I55/I53*100</f>
        <v>13.888888888888889</v>
      </c>
      <c r="K55" s="1257">
        <v>34.1</v>
      </c>
      <c r="L55" s="1256">
        <f>+K55/K53*100</f>
        <v>13.935431140171639</v>
      </c>
      <c r="M55" s="1257">
        <v>34.299999999999997</v>
      </c>
      <c r="N55" s="1257">
        <f>+M55/M53*100</f>
        <v>14.022894521668029</v>
      </c>
      <c r="O55" s="1239"/>
      <c r="P55" s="1213"/>
    </row>
    <row r="56" spans="1:16" s="1255" customFormat="1" ht="15" customHeight="1">
      <c r="A56" s="1252"/>
      <c r="B56" s="1253"/>
      <c r="C56" s="771" t="s">
        <v>131</v>
      </c>
      <c r="D56" s="771"/>
      <c r="E56" s="1250">
        <v>254.4</v>
      </c>
      <c r="F56" s="1250">
        <f>+E56/E$35*100</f>
        <v>2.4693754731998991</v>
      </c>
      <c r="G56" s="1251">
        <v>253.6</v>
      </c>
      <c r="H56" s="1250">
        <f>+G56/G$35*100</f>
        <v>2.4635231489576652</v>
      </c>
      <c r="I56" s="1251">
        <v>253.6</v>
      </c>
      <c r="J56" s="1250">
        <f>+I56/I$35*100</f>
        <v>2.463547080366423</v>
      </c>
      <c r="K56" s="1251">
        <v>253.1</v>
      </c>
      <c r="L56" s="1250">
        <f>+K56/K$35*100</f>
        <v>2.4605304090838391</v>
      </c>
      <c r="M56" s="1251">
        <v>252.6</v>
      </c>
      <c r="N56" s="1251">
        <f>+M56/M$35*100</f>
        <v>2.4568160597572364</v>
      </c>
      <c r="O56" s="1254"/>
      <c r="P56" s="1252"/>
    </row>
    <row r="57" spans="1:16" ht="13.5" customHeight="1">
      <c r="A57" s="1213"/>
      <c r="B57" s="1217"/>
      <c r="C57" s="771"/>
      <c r="D57" s="772" t="s">
        <v>176</v>
      </c>
      <c r="E57" s="1256">
        <v>36.9</v>
      </c>
      <c r="F57" s="1256">
        <f>+E57/E56*100</f>
        <v>14.504716981132074</v>
      </c>
      <c r="G57" s="1257">
        <v>36.5</v>
      </c>
      <c r="H57" s="1256">
        <f>+G57/G56*100</f>
        <v>14.392744479495267</v>
      </c>
      <c r="I57" s="1257">
        <v>36.299999999999997</v>
      </c>
      <c r="J57" s="1256">
        <f>+I57/I56*100</f>
        <v>14.313880126182966</v>
      </c>
      <c r="K57" s="1257">
        <v>35.9</v>
      </c>
      <c r="L57" s="1256">
        <f>+K57/K56*100</f>
        <v>14.184116949822204</v>
      </c>
      <c r="M57" s="1257">
        <v>35.6</v>
      </c>
      <c r="N57" s="1257">
        <f>+M57/M56*100</f>
        <v>14.093428345209819</v>
      </c>
      <c r="O57" s="1239"/>
      <c r="P57" s="1213"/>
    </row>
    <row r="58" spans="1:16" ht="13.5" customHeight="1">
      <c r="A58" s="1213"/>
      <c r="B58" s="1217"/>
      <c r="C58" s="771"/>
      <c r="D58" s="772" t="s">
        <v>507</v>
      </c>
      <c r="E58" s="1256">
        <v>40.299999999999997</v>
      </c>
      <c r="F58" s="1256">
        <f>+E58/E56*100</f>
        <v>15.841194968553458</v>
      </c>
      <c r="G58" s="1257">
        <v>40.5</v>
      </c>
      <c r="H58" s="1256">
        <f>+G58/G56*100</f>
        <v>15.970031545741325</v>
      </c>
      <c r="I58" s="1257">
        <v>40.700000000000003</v>
      </c>
      <c r="J58" s="1256">
        <f>+I58/I56*100</f>
        <v>16.048895899053626</v>
      </c>
      <c r="K58" s="1257">
        <v>40.9</v>
      </c>
      <c r="L58" s="1256">
        <f>+K58/K56*100</f>
        <v>16.159620703279337</v>
      </c>
      <c r="M58" s="1257">
        <v>41.2</v>
      </c>
      <c r="N58" s="1257">
        <f>+M58/M56*100</f>
        <v>16.310372129849565</v>
      </c>
      <c r="O58" s="1239"/>
      <c r="P58" s="1213"/>
    </row>
    <row r="59" spans="1:16" s="850" customFormat="1" ht="13.5" customHeight="1">
      <c r="A59" s="866"/>
      <c r="B59" s="867"/>
      <c r="C59" s="868" t="s">
        <v>416</v>
      </c>
      <c r="D59" s="869"/>
      <c r="E59" s="870"/>
      <c r="F59" s="1258"/>
      <c r="G59" s="870"/>
      <c r="H59" s="1258"/>
      <c r="I59" s="870"/>
      <c r="J59" s="1258"/>
      <c r="K59" s="870"/>
      <c r="L59" s="1258"/>
      <c r="M59" s="870"/>
      <c r="N59" s="1258"/>
      <c r="O59" s="871"/>
      <c r="P59" s="862"/>
    </row>
    <row r="60" spans="1:16" ht="13.5" customHeight="1">
      <c r="A60" s="1213"/>
      <c r="B60" s="1259"/>
      <c r="C60" s="1260" t="s">
        <v>401</v>
      </c>
      <c r="D60" s="1234"/>
      <c r="E60" s="1218"/>
      <c r="F60" s="1261" t="s">
        <v>88</v>
      </c>
      <c r="G60" s="1262"/>
      <c r="H60" s="1262"/>
      <c r="I60" s="1263"/>
      <c r="J60" s="1262"/>
      <c r="K60" s="1262"/>
      <c r="L60" s="1262"/>
      <c r="M60" s="1262"/>
      <c r="N60" s="1262"/>
      <c r="O60" s="1239"/>
      <c r="P60" s="1213"/>
    </row>
    <row r="61" spans="1:16" ht="13.5" customHeight="1">
      <c r="A61" s="1213"/>
      <c r="B61" s="1005">
        <v>6</v>
      </c>
      <c r="C61" s="1506">
        <v>43101</v>
      </c>
      <c r="D61" s="1506"/>
      <c r="E61" s="1238"/>
      <c r="F61" s="1238"/>
      <c r="G61" s="1238"/>
      <c r="H61" s="1238"/>
      <c r="I61" s="1238"/>
      <c r="J61" s="1238"/>
      <c r="K61" s="1238"/>
      <c r="L61" s="1238"/>
      <c r="M61" s="1238"/>
      <c r="N61" s="1238"/>
      <c r="O61" s="1238"/>
      <c r="P61" s="1238"/>
    </row>
  </sheetData>
  <mergeCells count="120">
    <mergeCell ref="C35:D35"/>
    <mergeCell ref="C61:D61"/>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33:N33 E7:N7">
    <cfRule type="cellIs" dxfId="2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71"/>
  <sheetViews>
    <sheetView workbookViewId="0"/>
  </sheetViews>
  <sheetFormatPr defaultRowHeight="12.75"/>
  <cols>
    <col min="1" max="1" width="1" style="1214" customWidth="1"/>
    <col min="2" max="2" width="2.5703125" style="1214" customWidth="1"/>
    <col min="3" max="3" width="1" style="1214" customWidth="1"/>
    <col min="4" max="4" width="34" style="1214" customWidth="1"/>
    <col min="5" max="5" width="7.42578125" style="1214" customWidth="1"/>
    <col min="6" max="6" width="4.85546875" style="1214" customWidth="1"/>
    <col min="7" max="7" width="7.42578125" style="1214" customWidth="1"/>
    <col min="8" max="8" width="4.85546875" style="1214" customWidth="1"/>
    <col min="9" max="9" width="7.42578125" style="1214" customWidth="1"/>
    <col min="10" max="10" width="4.85546875" style="1214" customWidth="1"/>
    <col min="11" max="11" width="7.42578125" style="1214" customWidth="1"/>
    <col min="12" max="12" width="4.85546875" style="1214" customWidth="1"/>
    <col min="13" max="13" width="7.42578125" style="1214" customWidth="1"/>
    <col min="14" max="14" width="4.85546875" style="1214" customWidth="1"/>
    <col min="15" max="15" width="2.5703125" style="1214" customWidth="1"/>
    <col min="16" max="16" width="1" style="1214" customWidth="1"/>
    <col min="17" max="16384" width="9.140625" style="1214"/>
  </cols>
  <sheetData>
    <row r="1" spans="1:16" ht="13.5" customHeight="1">
      <c r="A1" s="1213"/>
      <c r="B1" s="1264"/>
      <c r="C1" s="1510" t="s">
        <v>322</v>
      </c>
      <c r="D1" s="1510"/>
      <c r="E1" s="1209"/>
      <c r="F1" s="1209"/>
      <c r="G1" s="1209"/>
      <c r="H1" s="1209"/>
      <c r="I1" s="1209"/>
      <c r="J1" s="1209"/>
      <c r="K1" s="1209"/>
      <c r="L1" s="1209"/>
      <c r="M1" s="1265"/>
      <c r="N1" s="1209"/>
      <c r="O1" s="1209"/>
      <c r="P1" s="1213"/>
    </row>
    <row r="2" spans="1:16" ht="9.75" customHeight="1">
      <c r="A2" s="1213"/>
      <c r="B2" s="1266"/>
      <c r="C2" s="1267"/>
      <c r="D2" s="1266"/>
      <c r="E2" s="1268"/>
      <c r="F2" s="1268"/>
      <c r="G2" s="1268"/>
      <c r="H2" s="1268"/>
      <c r="I2" s="1216"/>
      <c r="J2" s="1216"/>
      <c r="K2" s="1216"/>
      <c r="L2" s="1216"/>
      <c r="M2" s="1216"/>
      <c r="N2" s="1216"/>
      <c r="O2" s="1269"/>
      <c r="P2" s="1213"/>
    </row>
    <row r="3" spans="1:16" ht="9" customHeight="1" thickBot="1">
      <c r="A3" s="1213"/>
      <c r="B3" s="1209"/>
      <c r="C3" s="1246"/>
      <c r="D3" s="1209"/>
      <c r="E3" s="1209"/>
      <c r="F3" s="1209"/>
      <c r="G3" s="1209"/>
      <c r="H3" s="1209"/>
      <c r="I3" s="1209"/>
      <c r="J3" s="1209"/>
      <c r="K3" s="1209"/>
      <c r="L3" s="1209"/>
      <c r="M3" s="1496" t="s">
        <v>73</v>
      </c>
      <c r="N3" s="1496"/>
      <c r="O3" s="1270"/>
      <c r="P3" s="1213"/>
    </row>
    <row r="4" spans="1:16" s="1225" customFormat="1" ht="13.5" customHeight="1" thickBot="1">
      <c r="A4" s="1220"/>
      <c r="B4" s="1247"/>
      <c r="C4" s="1222" t="s">
        <v>161</v>
      </c>
      <c r="D4" s="1223"/>
      <c r="E4" s="1223"/>
      <c r="F4" s="1223"/>
      <c r="G4" s="1223"/>
      <c r="H4" s="1223"/>
      <c r="I4" s="1223"/>
      <c r="J4" s="1223"/>
      <c r="K4" s="1223"/>
      <c r="L4" s="1223"/>
      <c r="M4" s="1223"/>
      <c r="N4" s="1224"/>
      <c r="O4" s="1270"/>
      <c r="P4" s="1220"/>
    </row>
    <row r="5" spans="1:16" ht="3.75" customHeight="1">
      <c r="A5" s="1213"/>
      <c r="B5" s="1209"/>
      <c r="C5" s="1511" t="s">
        <v>155</v>
      </c>
      <c r="D5" s="1512"/>
      <c r="E5" s="1209"/>
      <c r="F5" s="1271"/>
      <c r="G5" s="1271"/>
      <c r="H5" s="1271"/>
      <c r="I5" s="1271"/>
      <c r="J5" s="1271"/>
      <c r="K5" s="1209"/>
      <c r="L5" s="1271"/>
      <c r="M5" s="1271"/>
      <c r="N5" s="1271"/>
      <c r="O5" s="1270"/>
      <c r="P5" s="1213"/>
    </row>
    <row r="6" spans="1:16" ht="12.75" customHeight="1">
      <c r="A6" s="1213"/>
      <c r="B6" s="1209"/>
      <c r="C6" s="1512"/>
      <c r="D6" s="1512"/>
      <c r="E6" s="1228" t="s">
        <v>34</v>
      </c>
      <c r="F6" s="1229" t="s">
        <v>578</v>
      </c>
      <c r="G6" s="1228" t="s">
        <v>34</v>
      </c>
      <c r="H6" s="1229" t="s">
        <v>34</v>
      </c>
      <c r="I6" s="1230"/>
      <c r="J6" s="1229" t="s">
        <v>34</v>
      </c>
      <c r="K6" s="1231" t="s">
        <v>579</v>
      </c>
      <c r="L6" s="1232" t="s">
        <v>34</v>
      </c>
      <c r="M6" s="1232" t="s">
        <v>34</v>
      </c>
      <c r="N6" s="1233"/>
      <c r="O6" s="1270"/>
      <c r="P6" s="1213"/>
    </row>
    <row r="7" spans="1:16">
      <c r="A7" s="1213"/>
      <c r="B7" s="1209"/>
      <c r="C7" s="1272"/>
      <c r="D7" s="1272"/>
      <c r="E7" s="1499" t="s">
        <v>618</v>
      </c>
      <c r="F7" s="1499"/>
      <c r="G7" s="1499" t="s">
        <v>619</v>
      </c>
      <c r="H7" s="1499"/>
      <c r="I7" s="1499" t="s">
        <v>620</v>
      </c>
      <c r="J7" s="1499"/>
      <c r="K7" s="1499" t="s">
        <v>621</v>
      </c>
      <c r="L7" s="1499"/>
      <c r="M7" s="1499" t="s">
        <v>618</v>
      </c>
      <c r="N7" s="1499"/>
      <c r="O7" s="1273"/>
      <c r="P7" s="1213"/>
    </row>
    <row r="8" spans="1:16" s="1237" customFormat="1" ht="15.75" customHeight="1">
      <c r="A8" s="1235"/>
      <c r="B8" s="1274"/>
      <c r="C8" s="1492" t="s">
        <v>13</v>
      </c>
      <c r="D8" s="1492"/>
      <c r="E8" s="1508">
        <v>4661.5</v>
      </c>
      <c r="F8" s="1508"/>
      <c r="G8" s="1508">
        <v>4643.6000000000004</v>
      </c>
      <c r="H8" s="1508"/>
      <c r="I8" s="1508">
        <v>4658.1000000000004</v>
      </c>
      <c r="J8" s="1508"/>
      <c r="K8" s="1508">
        <v>4760.3999999999996</v>
      </c>
      <c r="L8" s="1508"/>
      <c r="M8" s="1509">
        <v>4803</v>
      </c>
      <c r="N8" s="1509"/>
      <c r="O8" s="1275"/>
      <c r="P8" s="1235"/>
    </row>
    <row r="9" spans="1:16" ht="11.25" customHeight="1">
      <c r="A9" s="1213"/>
      <c r="B9" s="1276"/>
      <c r="C9" s="768" t="s">
        <v>72</v>
      </c>
      <c r="D9" s="1238"/>
      <c r="E9" s="1513">
        <v>2400.6</v>
      </c>
      <c r="F9" s="1513"/>
      <c r="G9" s="1513">
        <v>2377</v>
      </c>
      <c r="H9" s="1513"/>
      <c r="I9" s="1513">
        <v>2389.1</v>
      </c>
      <c r="J9" s="1513"/>
      <c r="K9" s="1513">
        <v>2443.8000000000002</v>
      </c>
      <c r="L9" s="1513"/>
      <c r="M9" s="1514">
        <v>2471.6999999999998</v>
      </c>
      <c r="N9" s="1514"/>
      <c r="O9" s="1273"/>
      <c r="P9" s="1213"/>
    </row>
    <row r="10" spans="1:16" ht="11.25" customHeight="1">
      <c r="A10" s="1213"/>
      <c r="B10" s="1276"/>
      <c r="C10" s="768" t="s">
        <v>71</v>
      </c>
      <c r="D10" s="1238"/>
      <c r="E10" s="1513">
        <v>2260.9</v>
      </c>
      <c r="F10" s="1513"/>
      <c r="G10" s="1513">
        <v>2266.6999999999998</v>
      </c>
      <c r="H10" s="1513"/>
      <c r="I10" s="1513">
        <v>2269</v>
      </c>
      <c r="J10" s="1513"/>
      <c r="K10" s="1513">
        <v>2316.6</v>
      </c>
      <c r="L10" s="1513"/>
      <c r="M10" s="1514">
        <v>2331.3000000000002</v>
      </c>
      <c r="N10" s="1514"/>
      <c r="O10" s="1273"/>
      <c r="P10" s="1213"/>
    </row>
    <row r="11" spans="1:16" ht="15.75" customHeight="1">
      <c r="A11" s="1213"/>
      <c r="B11" s="1276"/>
      <c r="C11" s="768" t="s">
        <v>156</v>
      </c>
      <c r="D11" s="1238"/>
      <c r="E11" s="1513">
        <v>272.89999999999998</v>
      </c>
      <c r="F11" s="1513"/>
      <c r="G11" s="1513">
        <v>265</v>
      </c>
      <c r="H11" s="1513"/>
      <c r="I11" s="1513">
        <v>274</v>
      </c>
      <c r="J11" s="1513"/>
      <c r="K11" s="1513">
        <v>275.39999999999998</v>
      </c>
      <c r="L11" s="1513"/>
      <c r="M11" s="1514">
        <v>291.2</v>
      </c>
      <c r="N11" s="1514"/>
      <c r="O11" s="1273"/>
      <c r="P11" s="1213"/>
    </row>
    <row r="12" spans="1:16" ht="11.25" customHeight="1">
      <c r="A12" s="1213"/>
      <c r="B12" s="1276"/>
      <c r="C12" s="768" t="s">
        <v>157</v>
      </c>
      <c r="D12" s="1238"/>
      <c r="E12" s="1500">
        <v>2245.5</v>
      </c>
      <c r="F12" s="1500"/>
      <c r="G12" s="1500">
        <v>2230.4</v>
      </c>
      <c r="H12" s="1500"/>
      <c r="I12" s="1500">
        <v>2221.4</v>
      </c>
      <c r="J12" s="1500"/>
      <c r="K12" s="1500">
        <v>2241.9</v>
      </c>
      <c r="L12" s="1500"/>
      <c r="M12" s="1501">
        <v>2248.1</v>
      </c>
      <c r="N12" s="1501"/>
      <c r="O12" s="1273"/>
      <c r="P12" s="1213"/>
    </row>
    <row r="13" spans="1:16" ht="11.25" customHeight="1">
      <c r="A13" s="1213"/>
      <c r="B13" s="1276"/>
      <c r="C13" s="768" t="s">
        <v>158</v>
      </c>
      <c r="D13" s="1238"/>
      <c r="E13" s="1500">
        <v>2143.1</v>
      </c>
      <c r="F13" s="1500"/>
      <c r="G13" s="1500">
        <v>2148.1999999999998</v>
      </c>
      <c r="H13" s="1500"/>
      <c r="I13" s="1500">
        <v>2162.6999999999998</v>
      </c>
      <c r="J13" s="1500"/>
      <c r="K13" s="1500">
        <v>2243.1</v>
      </c>
      <c r="L13" s="1500"/>
      <c r="M13" s="1501">
        <v>2263.8000000000002</v>
      </c>
      <c r="N13" s="1501"/>
      <c r="O13" s="1273"/>
      <c r="P13" s="1213"/>
    </row>
    <row r="14" spans="1:16" ht="15.75" customHeight="1">
      <c r="A14" s="1213"/>
      <c r="B14" s="1276"/>
      <c r="C14" s="768" t="s">
        <v>380</v>
      </c>
      <c r="D14" s="1238"/>
      <c r="E14" s="1513">
        <v>341.8</v>
      </c>
      <c r="F14" s="1513"/>
      <c r="G14" s="1513">
        <v>307.3</v>
      </c>
      <c r="H14" s="1513"/>
      <c r="I14" s="1513">
        <v>301</v>
      </c>
      <c r="J14" s="1513"/>
      <c r="K14" s="1513">
        <v>331.9</v>
      </c>
      <c r="L14" s="1513"/>
      <c r="M14" s="1514">
        <v>304.5</v>
      </c>
      <c r="N14" s="1514"/>
      <c r="O14" s="1273"/>
      <c r="P14" s="1213"/>
    </row>
    <row r="15" spans="1:16" ht="11.25" customHeight="1">
      <c r="A15" s="1213"/>
      <c r="B15" s="1276"/>
      <c r="C15" s="768" t="s">
        <v>162</v>
      </c>
      <c r="D15" s="1238"/>
      <c r="E15" s="1500">
        <v>1132.2</v>
      </c>
      <c r="F15" s="1500"/>
      <c r="G15" s="1500">
        <v>1159.2</v>
      </c>
      <c r="H15" s="1500"/>
      <c r="I15" s="1500">
        <v>1133.0999999999999</v>
      </c>
      <c r="J15" s="1500"/>
      <c r="K15" s="1500">
        <v>1164.5</v>
      </c>
      <c r="L15" s="1500"/>
      <c r="M15" s="1501">
        <v>1181</v>
      </c>
      <c r="N15" s="1501"/>
      <c r="O15" s="1273"/>
      <c r="P15" s="1213"/>
    </row>
    <row r="16" spans="1:16" ht="11.25" customHeight="1">
      <c r="A16" s="1213"/>
      <c r="B16" s="1276"/>
      <c r="C16" s="768" t="s">
        <v>163</v>
      </c>
      <c r="D16" s="1238"/>
      <c r="E16" s="1500">
        <v>3187.5</v>
      </c>
      <c r="F16" s="1500"/>
      <c r="G16" s="1500">
        <v>3177.1</v>
      </c>
      <c r="H16" s="1500"/>
      <c r="I16" s="1500">
        <v>3224</v>
      </c>
      <c r="J16" s="1500"/>
      <c r="K16" s="1500">
        <v>3264</v>
      </c>
      <c r="L16" s="1500"/>
      <c r="M16" s="1501">
        <v>3317.5</v>
      </c>
      <c r="N16" s="1501"/>
      <c r="O16" s="1273"/>
      <c r="P16" s="1213"/>
    </row>
    <row r="17" spans="1:16" s="1280" customFormat="1" ht="15.75" customHeight="1">
      <c r="A17" s="1277"/>
      <c r="B17" s="1278"/>
      <c r="C17" s="768" t="s">
        <v>164</v>
      </c>
      <c r="D17" s="1238"/>
      <c r="E17" s="1500">
        <v>4106</v>
      </c>
      <c r="F17" s="1500"/>
      <c r="G17" s="1500">
        <v>4090.1</v>
      </c>
      <c r="H17" s="1500"/>
      <c r="I17" s="1500">
        <v>4107.5</v>
      </c>
      <c r="J17" s="1500"/>
      <c r="K17" s="1500">
        <v>4205.6000000000004</v>
      </c>
      <c r="L17" s="1500"/>
      <c r="M17" s="1501">
        <v>4295</v>
      </c>
      <c r="N17" s="1501"/>
      <c r="O17" s="1279"/>
      <c r="P17" s="1277"/>
    </row>
    <row r="18" spans="1:16" s="1280" customFormat="1" ht="11.25" customHeight="1">
      <c r="A18" s="1277"/>
      <c r="B18" s="1278"/>
      <c r="C18" s="768" t="s">
        <v>165</v>
      </c>
      <c r="D18" s="1238"/>
      <c r="E18" s="1500">
        <v>555.5</v>
      </c>
      <c r="F18" s="1500"/>
      <c r="G18" s="1500">
        <v>553.5</v>
      </c>
      <c r="H18" s="1500"/>
      <c r="I18" s="1500">
        <v>550.70000000000005</v>
      </c>
      <c r="J18" s="1500"/>
      <c r="K18" s="1500">
        <v>554.79999999999995</v>
      </c>
      <c r="L18" s="1500"/>
      <c r="M18" s="1501">
        <v>508</v>
      </c>
      <c r="N18" s="1501"/>
      <c r="O18" s="1279"/>
      <c r="P18" s="1277"/>
    </row>
    <row r="19" spans="1:16" ht="15.75" customHeight="1">
      <c r="A19" s="1213"/>
      <c r="B19" s="1276"/>
      <c r="C19" s="768" t="s">
        <v>166</v>
      </c>
      <c r="D19" s="1238"/>
      <c r="E19" s="1500">
        <v>3822.9</v>
      </c>
      <c r="F19" s="1500"/>
      <c r="G19" s="1500">
        <v>3837.1</v>
      </c>
      <c r="H19" s="1500"/>
      <c r="I19" s="1500">
        <v>3852.8</v>
      </c>
      <c r="J19" s="1500"/>
      <c r="K19" s="1500">
        <v>3931.5</v>
      </c>
      <c r="L19" s="1500"/>
      <c r="M19" s="1501">
        <v>3998.8</v>
      </c>
      <c r="N19" s="1501"/>
      <c r="O19" s="1273"/>
      <c r="P19" s="1213"/>
    </row>
    <row r="20" spans="1:16" ht="11.25" customHeight="1">
      <c r="A20" s="1213"/>
      <c r="B20" s="1276"/>
      <c r="C20" s="1281"/>
      <c r="D20" s="1208" t="s">
        <v>167</v>
      </c>
      <c r="E20" s="1500">
        <v>2966.7</v>
      </c>
      <c r="F20" s="1500"/>
      <c r="G20" s="1500">
        <v>2987.5</v>
      </c>
      <c r="H20" s="1500"/>
      <c r="I20" s="1500">
        <v>3035.7</v>
      </c>
      <c r="J20" s="1500"/>
      <c r="K20" s="1500">
        <v>3062.5</v>
      </c>
      <c r="L20" s="1500"/>
      <c r="M20" s="1501">
        <v>3099.9</v>
      </c>
      <c r="N20" s="1501"/>
      <c r="O20" s="1273"/>
      <c r="P20" s="1213"/>
    </row>
    <row r="21" spans="1:16" ht="11.25" customHeight="1">
      <c r="A21" s="1213"/>
      <c r="B21" s="1276"/>
      <c r="C21" s="1281"/>
      <c r="D21" s="1208" t="s">
        <v>168</v>
      </c>
      <c r="E21" s="1500">
        <v>709.5</v>
      </c>
      <c r="F21" s="1500"/>
      <c r="G21" s="1500">
        <v>704</v>
      </c>
      <c r="H21" s="1500"/>
      <c r="I21" s="1500">
        <v>681.4</v>
      </c>
      <c r="J21" s="1500"/>
      <c r="K21" s="1500">
        <v>727.9</v>
      </c>
      <c r="L21" s="1500"/>
      <c r="M21" s="1501">
        <v>763</v>
      </c>
      <c r="N21" s="1501"/>
      <c r="O21" s="1273"/>
      <c r="P21" s="1213"/>
    </row>
    <row r="22" spans="1:16" ht="11.25" customHeight="1">
      <c r="A22" s="1213"/>
      <c r="B22" s="1276"/>
      <c r="C22" s="1281"/>
      <c r="D22" s="1208" t="s">
        <v>129</v>
      </c>
      <c r="E22" s="1500">
        <v>146.69999999999999</v>
      </c>
      <c r="F22" s="1500"/>
      <c r="G22" s="1500">
        <v>145.6</v>
      </c>
      <c r="H22" s="1500"/>
      <c r="I22" s="1500">
        <v>135.69999999999999</v>
      </c>
      <c r="J22" s="1500"/>
      <c r="K22" s="1500">
        <v>141.1</v>
      </c>
      <c r="L22" s="1500"/>
      <c r="M22" s="1501">
        <v>135.9</v>
      </c>
      <c r="N22" s="1501"/>
      <c r="O22" s="1273"/>
      <c r="P22" s="1213"/>
    </row>
    <row r="23" spans="1:16" ht="11.25" customHeight="1">
      <c r="A23" s="1213"/>
      <c r="B23" s="1276"/>
      <c r="C23" s="768" t="s">
        <v>169</v>
      </c>
      <c r="D23" s="1238"/>
      <c r="E23" s="1500">
        <v>808.4</v>
      </c>
      <c r="F23" s="1500"/>
      <c r="G23" s="1500">
        <v>781.3</v>
      </c>
      <c r="H23" s="1500"/>
      <c r="I23" s="1500">
        <v>782.5</v>
      </c>
      <c r="J23" s="1500"/>
      <c r="K23" s="1500">
        <v>806.2</v>
      </c>
      <c r="L23" s="1500"/>
      <c r="M23" s="1501">
        <v>782.8</v>
      </c>
      <c r="N23" s="1501"/>
      <c r="O23" s="1273"/>
      <c r="P23" s="1213"/>
    </row>
    <row r="24" spans="1:16" ht="11.25" customHeight="1">
      <c r="A24" s="1213"/>
      <c r="B24" s="1276"/>
      <c r="C24" s="768" t="s">
        <v>129</v>
      </c>
      <c r="D24" s="1238"/>
      <c r="E24" s="1500">
        <v>30.2</v>
      </c>
      <c r="F24" s="1500"/>
      <c r="G24" s="1500">
        <v>25.2</v>
      </c>
      <c r="H24" s="1500"/>
      <c r="I24" s="1500">
        <v>22.8</v>
      </c>
      <c r="J24" s="1500"/>
      <c r="K24" s="1500">
        <v>22.7</v>
      </c>
      <c r="L24" s="1500"/>
      <c r="M24" s="1501">
        <v>21.4</v>
      </c>
      <c r="N24" s="1501"/>
      <c r="O24" s="1273"/>
      <c r="P24" s="1213"/>
    </row>
    <row r="25" spans="1:16" ht="15.75" customHeight="1">
      <c r="A25" s="1213"/>
      <c r="B25" s="1276"/>
      <c r="C25" s="773" t="s">
        <v>170</v>
      </c>
      <c r="D25" s="773"/>
      <c r="E25" s="1504"/>
      <c r="F25" s="1504"/>
      <c r="G25" s="1504"/>
      <c r="H25" s="1504"/>
      <c r="I25" s="1504"/>
      <c r="J25" s="1504"/>
      <c r="K25" s="1504"/>
      <c r="L25" s="1504"/>
      <c r="M25" s="1505"/>
      <c r="N25" s="1505"/>
      <c r="O25" s="1273"/>
      <c r="P25" s="1213"/>
    </row>
    <row r="26" spans="1:16" s="1255" customFormat="1" ht="13.5" customHeight="1">
      <c r="A26" s="1252"/>
      <c r="B26" s="1515" t="s">
        <v>171</v>
      </c>
      <c r="C26" s="1515"/>
      <c r="D26" s="1515"/>
      <c r="E26" s="1516">
        <v>66</v>
      </c>
      <c r="F26" s="1516"/>
      <c r="G26" s="1516">
        <v>65.900000000000006</v>
      </c>
      <c r="H26" s="1516"/>
      <c r="I26" s="1516">
        <v>66.3</v>
      </c>
      <c r="J26" s="1516"/>
      <c r="K26" s="1516">
        <v>67.599999999999994</v>
      </c>
      <c r="L26" s="1516"/>
      <c r="M26" s="1517">
        <v>68.5</v>
      </c>
      <c r="N26" s="1517"/>
      <c r="O26" s="1282"/>
      <c r="P26" s="1252"/>
    </row>
    <row r="27" spans="1:16" ht="11.25" customHeight="1">
      <c r="A27" s="1213"/>
      <c r="B27" s="1276"/>
      <c r="C27" s="771"/>
      <c r="D27" s="1208" t="s">
        <v>72</v>
      </c>
      <c r="E27" s="1504">
        <v>69.3</v>
      </c>
      <c r="F27" s="1504"/>
      <c r="G27" s="1504">
        <v>68.8</v>
      </c>
      <c r="H27" s="1504"/>
      <c r="I27" s="1504">
        <v>69.400000000000006</v>
      </c>
      <c r="J27" s="1504"/>
      <c r="K27" s="1504">
        <v>70.8</v>
      </c>
      <c r="L27" s="1504"/>
      <c r="M27" s="1505">
        <v>72</v>
      </c>
      <c r="N27" s="1505"/>
      <c r="O27" s="1273"/>
      <c r="P27" s="1213"/>
    </row>
    <row r="28" spans="1:16" ht="11.25" customHeight="1">
      <c r="A28" s="1213"/>
      <c r="B28" s="1276"/>
      <c r="C28" s="771"/>
      <c r="D28" s="1208" t="s">
        <v>71</v>
      </c>
      <c r="E28" s="1504">
        <v>62.9</v>
      </c>
      <c r="F28" s="1504"/>
      <c r="G28" s="1504">
        <v>63.2</v>
      </c>
      <c r="H28" s="1504"/>
      <c r="I28" s="1504">
        <v>63.4</v>
      </c>
      <c r="J28" s="1504"/>
      <c r="K28" s="1504">
        <v>64.5</v>
      </c>
      <c r="L28" s="1504"/>
      <c r="M28" s="1505">
        <v>65.3</v>
      </c>
      <c r="N28" s="1505"/>
      <c r="O28" s="1273"/>
      <c r="P28" s="1213"/>
    </row>
    <row r="29" spans="1:16" s="1255" customFormat="1" ht="13.5" customHeight="1">
      <c r="A29" s="1252"/>
      <c r="B29" s="1515" t="s">
        <v>156</v>
      </c>
      <c r="C29" s="1515"/>
      <c r="D29" s="1515"/>
      <c r="E29" s="1516">
        <v>24.9</v>
      </c>
      <c r="F29" s="1516"/>
      <c r="G29" s="1516">
        <v>24.2</v>
      </c>
      <c r="H29" s="1516"/>
      <c r="I29" s="1516">
        <v>25</v>
      </c>
      <c r="J29" s="1516"/>
      <c r="K29" s="1516">
        <v>25.2</v>
      </c>
      <c r="L29" s="1516"/>
      <c r="M29" s="1517">
        <v>26.7</v>
      </c>
      <c r="N29" s="1517"/>
      <c r="O29" s="1282"/>
      <c r="P29" s="1252"/>
    </row>
    <row r="30" spans="1:16" ht="11.25" customHeight="1">
      <c r="A30" s="1213"/>
      <c r="B30" s="1276"/>
      <c r="C30" s="771"/>
      <c r="D30" s="1208" t="s">
        <v>72</v>
      </c>
      <c r="E30" s="1504">
        <v>27</v>
      </c>
      <c r="F30" s="1504"/>
      <c r="G30" s="1504">
        <v>25.8</v>
      </c>
      <c r="H30" s="1504"/>
      <c r="I30" s="1504">
        <v>26.8</v>
      </c>
      <c r="J30" s="1504"/>
      <c r="K30" s="1504">
        <v>26.4</v>
      </c>
      <c r="L30" s="1504"/>
      <c r="M30" s="1505">
        <v>28.6</v>
      </c>
      <c r="N30" s="1505"/>
      <c r="O30" s="1273"/>
      <c r="P30" s="1213"/>
    </row>
    <row r="31" spans="1:16" ht="11.25" customHeight="1">
      <c r="A31" s="1213"/>
      <c r="B31" s="1276"/>
      <c r="C31" s="771"/>
      <c r="D31" s="1208" t="s">
        <v>71</v>
      </c>
      <c r="E31" s="1504">
        <v>22.7</v>
      </c>
      <c r="F31" s="1504"/>
      <c r="G31" s="1504">
        <v>22.5</v>
      </c>
      <c r="H31" s="1504"/>
      <c r="I31" s="1504">
        <v>23.2</v>
      </c>
      <c r="J31" s="1504"/>
      <c r="K31" s="1504">
        <v>23.9</v>
      </c>
      <c r="L31" s="1504"/>
      <c r="M31" s="1505">
        <v>24.6</v>
      </c>
      <c r="N31" s="1505"/>
      <c r="O31" s="1273"/>
      <c r="P31" s="1213"/>
    </row>
    <row r="32" spans="1:16" s="1255" customFormat="1" ht="13.5" customHeight="1">
      <c r="A32" s="1252"/>
      <c r="B32" s="1515" t="s">
        <v>172</v>
      </c>
      <c r="C32" s="1515"/>
      <c r="D32" s="1515"/>
      <c r="E32" s="1516">
        <v>53.2</v>
      </c>
      <c r="F32" s="1516"/>
      <c r="G32" s="1516">
        <v>52.9</v>
      </c>
      <c r="H32" s="1516"/>
      <c r="I32" s="1516">
        <v>53.9</v>
      </c>
      <c r="J32" s="1516"/>
      <c r="K32" s="1516">
        <v>56.1</v>
      </c>
      <c r="L32" s="1516"/>
      <c r="M32" s="1517">
        <v>57.1</v>
      </c>
      <c r="N32" s="1517"/>
      <c r="O32" s="1282"/>
      <c r="P32" s="1252"/>
    </row>
    <row r="33" spans="1:16" ht="11.25" customHeight="1">
      <c r="A33" s="1213"/>
      <c r="B33" s="1276"/>
      <c r="C33" s="771"/>
      <c r="D33" s="1208" t="s">
        <v>72</v>
      </c>
      <c r="E33" s="1504">
        <v>60.6</v>
      </c>
      <c r="F33" s="1504"/>
      <c r="G33" s="1504">
        <v>59.3</v>
      </c>
      <c r="H33" s="1504"/>
      <c r="I33" s="1504">
        <v>60.4</v>
      </c>
      <c r="J33" s="1504"/>
      <c r="K33" s="1504">
        <v>62.2</v>
      </c>
      <c r="L33" s="1504"/>
      <c r="M33" s="1505">
        <v>64.099999999999994</v>
      </c>
      <c r="N33" s="1505"/>
      <c r="O33" s="1273"/>
      <c r="P33" s="1213"/>
    </row>
    <row r="34" spans="1:16" ht="11.25" customHeight="1">
      <c r="A34" s="1213"/>
      <c r="B34" s="1276"/>
      <c r="C34" s="771"/>
      <c r="D34" s="1208" t="s">
        <v>71</v>
      </c>
      <c r="E34" s="1504">
        <v>46.6</v>
      </c>
      <c r="F34" s="1504"/>
      <c r="G34" s="1504">
        <v>47.2</v>
      </c>
      <c r="H34" s="1504"/>
      <c r="I34" s="1504">
        <v>48.2</v>
      </c>
      <c r="J34" s="1504"/>
      <c r="K34" s="1504">
        <v>50.6</v>
      </c>
      <c r="L34" s="1504"/>
      <c r="M34" s="1505">
        <v>50.9</v>
      </c>
      <c r="N34" s="1505"/>
      <c r="O34" s="1273"/>
      <c r="P34" s="1213"/>
    </row>
    <row r="35" spans="1:16" ht="15.75" customHeight="1">
      <c r="A35" s="1213"/>
      <c r="B35" s="1276"/>
      <c r="C35" s="1518" t="s">
        <v>173</v>
      </c>
      <c r="D35" s="1518"/>
      <c r="E35" s="1519">
        <v>0</v>
      </c>
      <c r="F35" s="1519"/>
      <c r="G35" s="1519">
        <v>0</v>
      </c>
      <c r="H35" s="1519"/>
      <c r="I35" s="1519">
        <v>0</v>
      </c>
      <c r="J35" s="1519"/>
      <c r="K35" s="1519">
        <v>0</v>
      </c>
      <c r="L35" s="1519"/>
      <c r="M35" s="1523">
        <v>0</v>
      </c>
      <c r="N35" s="1523"/>
      <c r="O35" s="1273"/>
      <c r="P35" s="1213"/>
    </row>
    <row r="36" spans="1:16" ht="11.25" customHeight="1">
      <c r="A36" s="1213"/>
      <c r="B36" s="1276"/>
      <c r="C36" s="1520" t="s">
        <v>171</v>
      </c>
      <c r="D36" s="1520"/>
      <c r="E36" s="1521">
        <v>-6.3999999999999986</v>
      </c>
      <c r="F36" s="1521"/>
      <c r="G36" s="1521">
        <v>-5.5999999999999943</v>
      </c>
      <c r="H36" s="1521"/>
      <c r="I36" s="1521">
        <v>-6.0000000000000071</v>
      </c>
      <c r="J36" s="1521"/>
      <c r="K36" s="1521">
        <v>-6.2999999999999972</v>
      </c>
      <c r="L36" s="1521"/>
      <c r="M36" s="1522">
        <v>-6.7000000000000028</v>
      </c>
      <c r="N36" s="1522"/>
      <c r="O36" s="1273"/>
      <c r="P36" s="1213"/>
    </row>
    <row r="37" spans="1:16" ht="11.25" customHeight="1">
      <c r="A37" s="1213"/>
      <c r="B37" s="1276"/>
      <c r="C37" s="1520" t="s">
        <v>156</v>
      </c>
      <c r="D37" s="1520"/>
      <c r="E37" s="1521">
        <v>-4.3000000000000007</v>
      </c>
      <c r="F37" s="1521"/>
      <c r="G37" s="1521">
        <v>-3.3000000000000007</v>
      </c>
      <c r="H37" s="1521"/>
      <c r="I37" s="1521">
        <v>-3.6000000000000014</v>
      </c>
      <c r="J37" s="1521"/>
      <c r="K37" s="1521">
        <v>-2.5</v>
      </c>
      <c r="L37" s="1521"/>
      <c r="M37" s="1522">
        <v>-4</v>
      </c>
      <c r="N37" s="1522"/>
      <c r="O37" s="1273"/>
      <c r="P37" s="1213"/>
    </row>
    <row r="38" spans="1:16" ht="11.25" customHeight="1">
      <c r="A38" s="1213"/>
      <c r="B38" s="1276"/>
      <c r="C38" s="1520" t="s">
        <v>172</v>
      </c>
      <c r="D38" s="1520"/>
      <c r="E38" s="1521">
        <v>-14</v>
      </c>
      <c r="F38" s="1521"/>
      <c r="G38" s="1521">
        <v>-12.099999999999994</v>
      </c>
      <c r="H38" s="1521"/>
      <c r="I38" s="1521">
        <v>-12.199999999999996</v>
      </c>
      <c r="J38" s="1521"/>
      <c r="K38" s="1521">
        <v>-11.600000000000001</v>
      </c>
      <c r="L38" s="1521"/>
      <c r="M38" s="1522">
        <v>-13.199999999999996</v>
      </c>
      <c r="N38" s="1522"/>
      <c r="O38" s="1273"/>
      <c r="P38" s="1213"/>
    </row>
    <row r="39" spans="1:16" ht="11.25" customHeight="1" thickBot="1">
      <c r="A39" s="1213"/>
      <c r="B39" s="1276"/>
      <c r="C39" s="1208"/>
      <c r="D39" s="1208"/>
      <c r="E39" s="1283"/>
      <c r="F39" s="1283"/>
      <c r="G39" s="1283"/>
      <c r="H39" s="1283"/>
      <c r="I39" s="1283"/>
      <c r="J39" s="1283"/>
      <c r="K39" s="1283"/>
      <c r="L39" s="1283"/>
      <c r="M39" s="1284"/>
      <c r="N39" s="1284"/>
      <c r="O39" s="1273"/>
      <c r="P39" s="1213"/>
    </row>
    <row r="40" spans="1:16" s="1225" customFormat="1" ht="13.5" customHeight="1" thickBot="1">
      <c r="A40" s="1220"/>
      <c r="B40" s="1247"/>
      <c r="C40" s="1222" t="s">
        <v>515</v>
      </c>
      <c r="D40" s="1223"/>
      <c r="E40" s="1223"/>
      <c r="F40" s="1223"/>
      <c r="G40" s="1223"/>
      <c r="H40" s="1223"/>
      <c r="I40" s="1223"/>
      <c r="J40" s="1223"/>
      <c r="K40" s="1223"/>
      <c r="L40" s="1223"/>
      <c r="M40" s="1223"/>
      <c r="N40" s="1224"/>
      <c r="O40" s="1273"/>
      <c r="P40" s="1220"/>
    </row>
    <row r="41" spans="1:16" s="1225" customFormat="1" ht="3.75" customHeight="1">
      <c r="A41" s="1220"/>
      <c r="B41" s="1247"/>
      <c r="C41" s="1525" t="s">
        <v>159</v>
      </c>
      <c r="D41" s="1525"/>
      <c r="E41" s="1247"/>
      <c r="F41" s="1247"/>
      <c r="G41" s="1247"/>
      <c r="H41" s="1247"/>
      <c r="I41" s="1247"/>
      <c r="J41" s="1247"/>
      <c r="K41" s="1247"/>
      <c r="L41" s="1247"/>
      <c r="M41" s="1247"/>
      <c r="N41" s="1247"/>
      <c r="O41" s="1273"/>
      <c r="P41" s="1220"/>
    </row>
    <row r="42" spans="1:16" s="1280" customFormat="1" ht="12.75" customHeight="1">
      <c r="A42" s="1277"/>
      <c r="B42" s="1238"/>
      <c r="C42" s="1525"/>
      <c r="D42" s="1525"/>
      <c r="E42" s="1228" t="s">
        <v>34</v>
      </c>
      <c r="F42" s="1229" t="s">
        <v>578</v>
      </c>
      <c r="G42" s="1228" t="s">
        <v>34</v>
      </c>
      <c r="H42" s="1229" t="s">
        <v>34</v>
      </c>
      <c r="I42" s="1230"/>
      <c r="J42" s="1229" t="s">
        <v>34</v>
      </c>
      <c r="K42" s="1231" t="s">
        <v>579</v>
      </c>
      <c r="L42" s="1232" t="s">
        <v>34</v>
      </c>
      <c r="M42" s="1232" t="s">
        <v>34</v>
      </c>
      <c r="N42" s="1233"/>
      <c r="O42" s="1279"/>
      <c r="P42" s="1277"/>
    </row>
    <row r="43" spans="1:16">
      <c r="A43" s="1213"/>
      <c r="B43" s="1209"/>
      <c r="C43" s="1234"/>
      <c r="D43" s="1234"/>
      <c r="E43" s="1499" t="str">
        <f>+E7</f>
        <v>3.º trimestre</v>
      </c>
      <c r="F43" s="1499"/>
      <c r="G43" s="1499" t="str">
        <f>+G7</f>
        <v>4.º trimestre</v>
      </c>
      <c r="H43" s="1499"/>
      <c r="I43" s="1499" t="str">
        <f>+I7</f>
        <v>1.º trimestre</v>
      </c>
      <c r="J43" s="1499"/>
      <c r="K43" s="1499" t="str">
        <f>+K7</f>
        <v>2.º trimestre</v>
      </c>
      <c r="L43" s="1499"/>
      <c r="M43" s="1499" t="str">
        <f>+M7</f>
        <v>3.º trimestre</v>
      </c>
      <c r="N43" s="1499"/>
      <c r="O43" s="1273"/>
      <c r="P43" s="1213"/>
    </row>
    <row r="44" spans="1:16" ht="11.25" customHeight="1">
      <c r="A44" s="1213"/>
      <c r="B44" s="1209"/>
      <c r="C44" s="1234"/>
      <c r="D44" s="1234"/>
      <c r="E44" s="781" t="s">
        <v>160</v>
      </c>
      <c r="F44" s="781" t="s">
        <v>106</v>
      </c>
      <c r="G44" s="781" t="s">
        <v>160</v>
      </c>
      <c r="H44" s="781" t="s">
        <v>106</v>
      </c>
      <c r="I44" s="782" t="s">
        <v>160</v>
      </c>
      <c r="J44" s="782" t="s">
        <v>106</v>
      </c>
      <c r="K44" s="782" t="s">
        <v>160</v>
      </c>
      <c r="L44" s="782" t="s">
        <v>106</v>
      </c>
      <c r="M44" s="782" t="s">
        <v>160</v>
      </c>
      <c r="N44" s="782" t="s">
        <v>106</v>
      </c>
      <c r="O44" s="1273"/>
      <c r="P44" s="1213"/>
    </row>
    <row r="45" spans="1:16" s="1237" customFormat="1" ht="15" customHeight="1">
      <c r="A45" s="1235"/>
      <c r="B45" s="1285"/>
      <c r="C45" s="1492" t="s">
        <v>13</v>
      </c>
      <c r="D45" s="1492"/>
      <c r="E45" s="1286">
        <v>4661.5</v>
      </c>
      <c r="F45" s="1286">
        <f>+E45/E45*100</f>
        <v>100</v>
      </c>
      <c r="G45" s="1286">
        <v>4643.6000000000004</v>
      </c>
      <c r="H45" s="1286">
        <f>+G45/G45*100</f>
        <v>100</v>
      </c>
      <c r="I45" s="1286">
        <v>4658.1000000000004</v>
      </c>
      <c r="J45" s="1286">
        <f>+I45/I45*100</f>
        <v>100</v>
      </c>
      <c r="K45" s="1286">
        <v>4760.3999999999996</v>
      </c>
      <c r="L45" s="1286">
        <f>+K45/K45*100</f>
        <v>100</v>
      </c>
      <c r="M45" s="1286">
        <v>4803</v>
      </c>
      <c r="N45" s="1286">
        <f>+M45/M45*100</f>
        <v>100</v>
      </c>
      <c r="O45" s="1275"/>
      <c r="P45" s="1235"/>
    </row>
    <row r="46" spans="1:16" s="1280" customFormat="1" ht="11.25" customHeight="1">
      <c r="A46" s="1277"/>
      <c r="B46" s="1238"/>
      <c r="C46" s="772"/>
      <c r="D46" s="1287" t="s">
        <v>156</v>
      </c>
      <c r="E46" s="1288">
        <v>272.89999999999998</v>
      </c>
      <c r="F46" s="1288">
        <f>+E46/E$45*100</f>
        <v>5.8543387321677569</v>
      </c>
      <c r="G46" s="1288">
        <v>265</v>
      </c>
      <c r="H46" s="1288">
        <f>+G46/G$45*100</f>
        <v>5.7067792230166248</v>
      </c>
      <c r="I46" s="1288">
        <v>274</v>
      </c>
      <c r="J46" s="1288">
        <f>+I46/I$45*100</f>
        <v>5.8822266589381931</v>
      </c>
      <c r="K46" s="1288">
        <v>275.39999999999998</v>
      </c>
      <c r="L46" s="1288">
        <f>+K46/K$45*100</f>
        <v>5.7852281320897401</v>
      </c>
      <c r="M46" s="1288">
        <v>291.2</v>
      </c>
      <c r="N46" s="1288">
        <f>+M46/M$45*100</f>
        <v>6.0628773683114714</v>
      </c>
      <c r="O46" s="1279"/>
      <c r="P46" s="1277"/>
    </row>
    <row r="47" spans="1:16" s="1280" customFormat="1" ht="11.25" customHeight="1">
      <c r="A47" s="1277"/>
      <c r="B47" s="1238"/>
      <c r="C47" s="772"/>
      <c r="D47" s="768" t="s">
        <v>516</v>
      </c>
      <c r="E47" s="1288">
        <v>969.2</v>
      </c>
      <c r="F47" s="1288">
        <f>+E47/E45*100</f>
        <v>20.791590689692161</v>
      </c>
      <c r="G47" s="1288">
        <v>964.9</v>
      </c>
      <c r="H47" s="1288">
        <f>+G47/G45*100</f>
        <v>20.779136876561285</v>
      </c>
      <c r="I47" s="1288">
        <v>969.9</v>
      </c>
      <c r="J47" s="1288">
        <f>+I47/I45*100</f>
        <v>20.821794293810779</v>
      </c>
      <c r="K47" s="1288">
        <v>1027.5999999999999</v>
      </c>
      <c r="L47" s="1288">
        <f>+K47/K45*100</f>
        <v>21.586421309133684</v>
      </c>
      <c r="M47" s="1288">
        <v>1031</v>
      </c>
      <c r="N47" s="1288">
        <f>+M47/M45*100</f>
        <v>21.465750572558818</v>
      </c>
      <c r="O47" s="1279"/>
      <c r="P47" s="1277"/>
    </row>
    <row r="48" spans="1:16" s="1280" customFormat="1" ht="12.75" customHeight="1">
      <c r="A48" s="1277"/>
      <c r="B48" s="1289"/>
      <c r="C48" s="768" t="s">
        <v>187</v>
      </c>
      <c r="D48" s="774"/>
      <c r="E48" s="1288">
        <v>1605.8</v>
      </c>
      <c r="F48" s="1288">
        <f>E48/E$45*100</f>
        <v>34.448139011047942</v>
      </c>
      <c r="G48" s="1288">
        <v>1611.5</v>
      </c>
      <c r="H48" s="1288">
        <f>G48/G$45*100</f>
        <v>34.703678180721852</v>
      </c>
      <c r="I48" s="1288">
        <v>1627.9</v>
      </c>
      <c r="J48" s="1288">
        <f>I48/I$45*100</f>
        <v>34.947725467465276</v>
      </c>
      <c r="K48" s="1288">
        <v>1662.3</v>
      </c>
      <c r="L48" s="1288">
        <f>K48/K$45*100</f>
        <v>34.919334509705067</v>
      </c>
      <c r="M48" s="1288">
        <v>1662.8</v>
      </c>
      <c r="N48" s="1288">
        <f>M48/M$45*100</f>
        <v>34.620029148448886</v>
      </c>
      <c r="O48" s="1279"/>
      <c r="P48" s="1277"/>
    </row>
    <row r="49" spans="1:18" s="1280" customFormat="1" ht="10.5" customHeight="1">
      <c r="A49" s="1277"/>
      <c r="B49" s="1238"/>
      <c r="C49" s="771"/>
      <c r="D49" s="1208" t="s">
        <v>156</v>
      </c>
      <c r="E49" s="1290">
        <v>102.4</v>
      </c>
      <c r="F49" s="1290">
        <f>E49/E48*100</f>
        <v>6.3768837962386362</v>
      </c>
      <c r="G49" s="1290">
        <v>101.2</v>
      </c>
      <c r="H49" s="1290">
        <f>G49/G48*100</f>
        <v>6.2798634812286691</v>
      </c>
      <c r="I49" s="1290">
        <v>103</v>
      </c>
      <c r="J49" s="1290">
        <f>I49/I48*100</f>
        <v>6.3271699735856002</v>
      </c>
      <c r="K49" s="1290">
        <v>103</v>
      </c>
      <c r="L49" s="1290">
        <f>K49/K48*100</f>
        <v>6.1962341334295861</v>
      </c>
      <c r="M49" s="1290">
        <v>108.2</v>
      </c>
      <c r="N49" s="1290">
        <f>M49/M48*100</f>
        <v>6.5070964637960067</v>
      </c>
      <c r="O49" s="1279"/>
      <c r="P49" s="1277"/>
    </row>
    <row r="50" spans="1:18" s="1280" customFormat="1" ht="10.5" customHeight="1">
      <c r="A50" s="1277"/>
      <c r="B50" s="1238"/>
      <c r="C50" s="771"/>
      <c r="D50" s="1208" t="s">
        <v>516</v>
      </c>
      <c r="E50" s="1290">
        <v>314.89999999999998</v>
      </c>
      <c r="F50" s="1290">
        <f>+E50/E48*100</f>
        <v>19.610163158550254</v>
      </c>
      <c r="G50" s="1290">
        <v>314.7</v>
      </c>
      <c r="H50" s="1290">
        <f>+G50/G48*100</f>
        <v>19.528389699038161</v>
      </c>
      <c r="I50" s="1290">
        <v>321.2</v>
      </c>
      <c r="J50" s="1290">
        <f>+I50/I48*100</f>
        <v>19.730941704035875</v>
      </c>
      <c r="K50" s="1290">
        <v>339.2</v>
      </c>
      <c r="L50" s="1290">
        <f>+K50/K48*100</f>
        <v>20.405462311255491</v>
      </c>
      <c r="M50" s="1290">
        <v>337.4</v>
      </c>
      <c r="N50" s="1290">
        <f>+M50/M48*100</f>
        <v>20.291075294683665</v>
      </c>
      <c r="O50" s="1279"/>
      <c r="P50" s="1277"/>
    </row>
    <row r="51" spans="1:18" s="1280" customFormat="1" ht="12.75" customHeight="1">
      <c r="A51" s="1277"/>
      <c r="B51" s="1238"/>
      <c r="C51" s="768" t="s">
        <v>188</v>
      </c>
      <c r="D51" s="774"/>
      <c r="E51" s="1288">
        <v>1068.3</v>
      </c>
      <c r="F51" s="1288">
        <f>E51/E$45*100</f>
        <v>22.91751582108763</v>
      </c>
      <c r="G51" s="1288">
        <v>1060.4000000000001</v>
      </c>
      <c r="H51" s="1288">
        <f>G51/G$45*100</f>
        <v>22.835730898440865</v>
      </c>
      <c r="I51" s="1288">
        <v>1049.2</v>
      </c>
      <c r="J51" s="1288">
        <f>I51/I$45*100</f>
        <v>22.524205148021725</v>
      </c>
      <c r="K51" s="1288">
        <v>1069.4000000000001</v>
      </c>
      <c r="L51" s="1288">
        <f>K51/K$45*100</f>
        <v>22.464498781614996</v>
      </c>
      <c r="M51" s="1288">
        <v>1089.4000000000001</v>
      </c>
      <c r="N51" s="1288">
        <f>M51/M$45*100</f>
        <v>22.681657297522385</v>
      </c>
      <c r="O51" s="1279"/>
      <c r="P51" s="1277"/>
    </row>
    <row r="52" spans="1:18" s="1280" customFormat="1" ht="10.5" customHeight="1">
      <c r="A52" s="1277"/>
      <c r="B52" s="1238"/>
      <c r="C52" s="771"/>
      <c r="D52" s="1208" t="s">
        <v>156</v>
      </c>
      <c r="E52" s="1290">
        <v>57.2</v>
      </c>
      <c r="F52" s="1290">
        <f>E52/E51*100</f>
        <v>5.3543012262473093</v>
      </c>
      <c r="G52" s="1290">
        <v>55.5</v>
      </c>
      <c r="H52" s="1290">
        <f>G52/G51*100</f>
        <v>5.2338740098076197</v>
      </c>
      <c r="I52" s="1290">
        <v>54.1</v>
      </c>
      <c r="J52" s="1290">
        <f>I52/I51*100</f>
        <v>5.1563095691955771</v>
      </c>
      <c r="K52" s="1290">
        <v>54.2</v>
      </c>
      <c r="L52" s="1290">
        <f>K52/K51*100</f>
        <v>5.0682625771460632</v>
      </c>
      <c r="M52" s="1290">
        <v>64.099999999999994</v>
      </c>
      <c r="N52" s="1290">
        <f>M52/M51*100</f>
        <v>5.8839728290802267</v>
      </c>
      <c r="O52" s="1279"/>
      <c r="P52" s="1277"/>
    </row>
    <row r="53" spans="1:18" s="1280" customFormat="1" ht="10.5" customHeight="1">
      <c r="A53" s="1277"/>
      <c r="B53" s="1238"/>
      <c r="C53" s="771"/>
      <c r="D53" s="1208" t="s">
        <v>516</v>
      </c>
      <c r="E53" s="1290">
        <v>261.5</v>
      </c>
      <c r="F53" s="1290">
        <f>+E53/E51*100</f>
        <v>24.478142843770478</v>
      </c>
      <c r="G53" s="1290">
        <v>261.8</v>
      </c>
      <c r="H53" s="1290">
        <f>+G53/G51*100</f>
        <v>24.688796680497923</v>
      </c>
      <c r="I53" s="1290">
        <v>258</v>
      </c>
      <c r="J53" s="1290">
        <f>+I53/I51*100</f>
        <v>24.590163934426229</v>
      </c>
      <c r="K53" s="1290">
        <v>274.10000000000002</v>
      </c>
      <c r="L53" s="1290">
        <f>+K53/K51*100</f>
        <v>25.631195062651958</v>
      </c>
      <c r="M53" s="1290">
        <v>278.60000000000002</v>
      </c>
      <c r="N53" s="1290">
        <f>+M53/M51*100</f>
        <v>25.573710299247292</v>
      </c>
      <c r="O53" s="1279"/>
      <c r="P53" s="1277"/>
    </row>
    <row r="54" spans="1:18" s="1280" customFormat="1" ht="12.75" customHeight="1">
      <c r="A54" s="1277"/>
      <c r="B54" s="1238"/>
      <c r="C54" s="768" t="s">
        <v>59</v>
      </c>
      <c r="D54" s="774"/>
      <c r="E54" s="1288">
        <v>1242.0999999999999</v>
      </c>
      <c r="F54" s="1288">
        <f>E54/E$45*100</f>
        <v>26.645929421859915</v>
      </c>
      <c r="G54" s="1288">
        <v>1245.2</v>
      </c>
      <c r="H54" s="1288">
        <f>G54/G$45*100</f>
        <v>26.815401843397364</v>
      </c>
      <c r="I54" s="1288">
        <v>1242.3</v>
      </c>
      <c r="J54" s="1288">
        <f>I54/I$45*100</f>
        <v>26.669672183937653</v>
      </c>
      <c r="K54" s="1288">
        <v>1272.7</v>
      </c>
      <c r="L54" s="1288">
        <f>K54/K$45*100</f>
        <v>26.735148306864971</v>
      </c>
      <c r="M54" s="1288">
        <v>1275.8</v>
      </c>
      <c r="N54" s="1288">
        <f>M54/M$45*100</f>
        <v>26.562565063501975</v>
      </c>
      <c r="O54" s="1279"/>
      <c r="P54" s="1277"/>
    </row>
    <row r="55" spans="1:18" s="1280" customFormat="1" ht="10.5" customHeight="1">
      <c r="A55" s="1277"/>
      <c r="B55" s="1238"/>
      <c r="C55" s="771"/>
      <c r="D55" s="1208" t="s">
        <v>156</v>
      </c>
      <c r="E55" s="1290">
        <v>66.599999999999994</v>
      </c>
      <c r="F55" s="1290">
        <f>E55/E54*100</f>
        <v>5.3618871266403669</v>
      </c>
      <c r="G55" s="1290">
        <v>70.900000000000006</v>
      </c>
      <c r="H55" s="1290">
        <f>G55/G54*100</f>
        <v>5.693864439447478</v>
      </c>
      <c r="I55" s="1290">
        <v>75.099999999999994</v>
      </c>
      <c r="J55" s="1290">
        <f>I55/I54*100</f>
        <v>6.0452386702084837</v>
      </c>
      <c r="K55" s="1290">
        <v>72.2</v>
      </c>
      <c r="L55" s="1290">
        <f>K55/K54*100</f>
        <v>5.672978706686572</v>
      </c>
      <c r="M55" s="1290">
        <v>67.8</v>
      </c>
      <c r="N55" s="1290">
        <f>M55/M54*100</f>
        <v>5.3143125881799653</v>
      </c>
      <c r="O55" s="1279"/>
      <c r="P55" s="1277"/>
    </row>
    <row r="56" spans="1:18" s="1280" customFormat="1" ht="10.5" customHeight="1">
      <c r="A56" s="1277"/>
      <c r="B56" s="1238"/>
      <c r="C56" s="771"/>
      <c r="D56" s="1208" t="s">
        <v>516</v>
      </c>
      <c r="E56" s="1290">
        <v>237.4</v>
      </c>
      <c r="F56" s="1290">
        <f>+E56/E54*100</f>
        <v>19.112792850817168</v>
      </c>
      <c r="G56" s="1290">
        <v>238.7</v>
      </c>
      <c r="H56" s="1290">
        <f>+G56/G54*100</f>
        <v>19.169611307420492</v>
      </c>
      <c r="I56" s="1290">
        <v>236.8</v>
      </c>
      <c r="J56" s="1290">
        <f>+I56/I54*100</f>
        <v>19.061418336955647</v>
      </c>
      <c r="K56" s="1290">
        <v>252.6</v>
      </c>
      <c r="L56" s="1290">
        <f>+K56/K54*100</f>
        <v>19.847568162174902</v>
      </c>
      <c r="M56" s="1290">
        <v>252.6</v>
      </c>
      <c r="N56" s="1290">
        <f>+M56/M54*100</f>
        <v>19.799341589590846</v>
      </c>
      <c r="O56" s="1279"/>
      <c r="P56" s="1277"/>
    </row>
    <row r="57" spans="1:18" s="1280" customFormat="1" ht="12.75" customHeight="1">
      <c r="A57" s="1277"/>
      <c r="B57" s="1238"/>
      <c r="C57" s="768" t="s">
        <v>190</v>
      </c>
      <c r="D57" s="774"/>
      <c r="E57" s="1288">
        <v>308.10000000000002</v>
      </c>
      <c r="F57" s="1288">
        <f>E57/E$45*100</f>
        <v>6.6094604740963208</v>
      </c>
      <c r="G57" s="1288">
        <v>304.10000000000002</v>
      </c>
      <c r="H57" s="1288">
        <f>G57/G$45*100</f>
        <v>6.5487983461107762</v>
      </c>
      <c r="I57" s="1288">
        <v>310.5</v>
      </c>
      <c r="J57" s="1288">
        <f>I57/I$45*100</f>
        <v>6.6658079474463836</v>
      </c>
      <c r="K57" s="1288">
        <v>315.10000000000002</v>
      </c>
      <c r="L57" s="1288">
        <f>K57/K$45*100</f>
        <v>6.6191916645660047</v>
      </c>
      <c r="M57" s="1288">
        <v>323.2</v>
      </c>
      <c r="N57" s="1288">
        <f>M57/M$45*100</f>
        <v>6.7291276285654806</v>
      </c>
      <c r="O57" s="1279"/>
      <c r="P57" s="1277"/>
      <c r="R57" s="1757"/>
    </row>
    <row r="58" spans="1:18" s="1280" customFormat="1" ht="10.5" customHeight="1">
      <c r="A58" s="1277"/>
      <c r="B58" s="1238"/>
      <c r="C58" s="771"/>
      <c r="D58" s="1208" t="s">
        <v>156</v>
      </c>
      <c r="E58" s="1290">
        <v>16.3</v>
      </c>
      <c r="F58" s="1290">
        <f>E58/E57*100</f>
        <v>5.2904901006166831</v>
      </c>
      <c r="G58" s="1290">
        <v>15.5</v>
      </c>
      <c r="H58" s="1290">
        <f>G58/G57*100</f>
        <v>5.0970075633015446</v>
      </c>
      <c r="I58" s="1290">
        <v>16.600000000000001</v>
      </c>
      <c r="J58" s="1290">
        <f>I58/I57*100</f>
        <v>5.3462157809983903</v>
      </c>
      <c r="K58" s="1290">
        <v>17.5</v>
      </c>
      <c r="L58" s="1290">
        <f>K58/K57*100</f>
        <v>5.5537924468422721</v>
      </c>
      <c r="M58" s="1290">
        <v>18.100000000000001</v>
      </c>
      <c r="N58" s="1290">
        <f>M58/M57*100</f>
        <v>5.6002475247524757</v>
      </c>
      <c r="O58" s="1279"/>
      <c r="P58" s="1277"/>
    </row>
    <row r="59" spans="1:18" s="1280" customFormat="1" ht="10.5" customHeight="1">
      <c r="A59" s="1277"/>
      <c r="B59" s="1238"/>
      <c r="C59" s="771"/>
      <c r="D59" s="1208" t="s">
        <v>516</v>
      </c>
      <c r="E59" s="1290">
        <v>68</v>
      </c>
      <c r="F59" s="1290">
        <f>+E59/E57*100</f>
        <v>22.070756247971438</v>
      </c>
      <c r="G59" s="1290">
        <v>64.900000000000006</v>
      </c>
      <c r="H59" s="1290">
        <f>+G59/G57*100</f>
        <v>21.341663926340022</v>
      </c>
      <c r="I59" s="1290">
        <v>67.3</v>
      </c>
      <c r="J59" s="1290">
        <f>+I59/I57*100</f>
        <v>21.674718196457327</v>
      </c>
      <c r="K59" s="1290">
        <v>70.2</v>
      </c>
      <c r="L59" s="1290">
        <f>+K59/K57*100</f>
        <v>22.278641701047285</v>
      </c>
      <c r="M59" s="1290">
        <v>72.099999999999994</v>
      </c>
      <c r="N59" s="1290">
        <f>+M59/M57*100</f>
        <v>22.308168316831683</v>
      </c>
      <c r="O59" s="1279"/>
      <c r="P59" s="1277"/>
    </row>
    <row r="60" spans="1:18" s="1280" customFormat="1" ht="12.75" customHeight="1">
      <c r="A60" s="1277"/>
      <c r="B60" s="1238"/>
      <c r="C60" s="768" t="s">
        <v>191</v>
      </c>
      <c r="D60" s="774"/>
      <c r="E60" s="1288">
        <v>213.8</v>
      </c>
      <c r="F60" s="1288">
        <f>E60/E$45*100</f>
        <v>4.5865064893274701</v>
      </c>
      <c r="G60" s="1288">
        <v>200.3</v>
      </c>
      <c r="H60" s="1288">
        <f>G60/G$45*100</f>
        <v>4.3134636919631317</v>
      </c>
      <c r="I60" s="1288">
        <v>202.2</v>
      </c>
      <c r="J60" s="1288">
        <f>I60/I$45*100</f>
        <v>4.3408256585303011</v>
      </c>
      <c r="K60" s="1288">
        <v>213.3</v>
      </c>
      <c r="L60" s="1288">
        <f>K60/K$45*100</f>
        <v>4.4807159062263677</v>
      </c>
      <c r="M60" s="1288">
        <v>220.3</v>
      </c>
      <c r="N60" s="1288">
        <f>M60/M$45*100</f>
        <v>4.5867166354361864</v>
      </c>
      <c r="O60" s="1279"/>
      <c r="P60" s="1277"/>
    </row>
    <row r="61" spans="1:18" s="1280" customFormat="1" ht="10.5" customHeight="1">
      <c r="A61" s="1277"/>
      <c r="B61" s="1238"/>
      <c r="C61" s="771"/>
      <c r="D61" s="1208" t="s">
        <v>156</v>
      </c>
      <c r="E61" s="1290">
        <v>15.4</v>
      </c>
      <c r="F61" s="1290">
        <f>E61/E60*100</f>
        <v>7.2029934518241339</v>
      </c>
      <c r="G61" s="1290">
        <v>9.3000000000000007</v>
      </c>
      <c r="H61" s="1290">
        <f>G61/G60*100</f>
        <v>4.6430354468297557</v>
      </c>
      <c r="I61" s="1290">
        <v>11.7</v>
      </c>
      <c r="J61" s="1290">
        <f>I61/I60*100</f>
        <v>5.7863501483679523</v>
      </c>
      <c r="K61" s="1290">
        <v>14.7</v>
      </c>
      <c r="L61" s="1290">
        <f>K61/K60*100</f>
        <v>6.8917018284106888</v>
      </c>
      <c r="M61" s="1290">
        <v>17</v>
      </c>
      <c r="N61" s="1290">
        <f>M61/M60*100</f>
        <v>7.7167498865183841</v>
      </c>
      <c r="O61" s="1279"/>
      <c r="P61" s="1277"/>
    </row>
    <row r="62" spans="1:18" s="1280" customFormat="1" ht="10.5" customHeight="1">
      <c r="A62" s="1277"/>
      <c r="B62" s="1238"/>
      <c r="C62" s="771"/>
      <c r="D62" s="1208" t="s">
        <v>516</v>
      </c>
      <c r="E62" s="1290">
        <v>45.1</v>
      </c>
      <c r="F62" s="1290">
        <f>+E62/E60*100</f>
        <v>21.094480823199252</v>
      </c>
      <c r="G62" s="1290">
        <v>42.2</v>
      </c>
      <c r="H62" s="1290">
        <f>+G62/G60*100</f>
        <v>21.06839740389416</v>
      </c>
      <c r="I62" s="1290">
        <v>43.2</v>
      </c>
      <c r="J62" s="1290">
        <f>+I62/I60*100</f>
        <v>21.36498516320475</v>
      </c>
      <c r="K62" s="1290">
        <v>45.2</v>
      </c>
      <c r="L62" s="1290">
        <f>+K62/K60*100</f>
        <v>21.190811064228786</v>
      </c>
      <c r="M62" s="1290">
        <v>45.5</v>
      </c>
      <c r="N62" s="1290">
        <f>+M62/M60*100</f>
        <v>20.653654108034498</v>
      </c>
      <c r="O62" s="1279"/>
      <c r="P62" s="1277"/>
    </row>
    <row r="63" spans="1:18" s="1280" customFormat="1" ht="12.75" customHeight="1">
      <c r="A63" s="1277"/>
      <c r="B63" s="1238"/>
      <c r="C63" s="768" t="s">
        <v>130</v>
      </c>
      <c r="D63" s="774"/>
      <c r="E63" s="1288">
        <v>108.2</v>
      </c>
      <c r="F63" s="1288">
        <f>E63/E$45*100</f>
        <v>2.3211412635417785</v>
      </c>
      <c r="G63" s="1288">
        <v>107.9</v>
      </c>
      <c r="H63" s="1288">
        <f>G63/G$45*100</f>
        <v>2.3236282194848825</v>
      </c>
      <c r="I63" s="1288">
        <v>111.2</v>
      </c>
      <c r="J63" s="1288">
        <f>I63/I$45*100</f>
        <v>2.3872394323865951</v>
      </c>
      <c r="K63" s="1288">
        <v>109.6</v>
      </c>
      <c r="L63" s="1288">
        <f>K63/K$45*100</f>
        <v>2.3023275355012185</v>
      </c>
      <c r="M63" s="1288">
        <v>112.4</v>
      </c>
      <c r="N63" s="1288">
        <f>M63/M$45*100</f>
        <v>2.3402040391422028</v>
      </c>
      <c r="O63" s="1279"/>
      <c r="P63" s="1277"/>
    </row>
    <row r="64" spans="1:18" s="1280" customFormat="1" ht="10.5" customHeight="1">
      <c r="A64" s="1277"/>
      <c r="B64" s="1238"/>
      <c r="C64" s="771"/>
      <c r="D64" s="1208" t="s">
        <v>156</v>
      </c>
      <c r="E64" s="1290">
        <v>8.5</v>
      </c>
      <c r="F64" s="1290">
        <f>E64/E63*100</f>
        <v>7.8558225508317925</v>
      </c>
      <c r="G64" s="1290">
        <v>8</v>
      </c>
      <c r="H64" s="1290">
        <f>G64/G63*100</f>
        <v>7.4142724745134378</v>
      </c>
      <c r="I64" s="1290">
        <v>7.9</v>
      </c>
      <c r="J64" s="1290">
        <f>I64/I63*100</f>
        <v>7.1043165467625897</v>
      </c>
      <c r="K64" s="1290">
        <v>8.1</v>
      </c>
      <c r="L64" s="1290">
        <f>K64/K63*100</f>
        <v>7.39051094890511</v>
      </c>
      <c r="M64" s="1290">
        <v>8.8000000000000007</v>
      </c>
      <c r="N64" s="1290">
        <f>M64/M63*100</f>
        <v>7.8291814946619214</v>
      </c>
      <c r="O64" s="1279"/>
      <c r="P64" s="1277"/>
    </row>
    <row r="65" spans="1:16" s="1280" customFormat="1" ht="10.5" customHeight="1">
      <c r="A65" s="1277"/>
      <c r="B65" s="1238"/>
      <c r="C65" s="771"/>
      <c r="D65" s="1208" t="s">
        <v>516</v>
      </c>
      <c r="E65" s="1290">
        <v>17.7</v>
      </c>
      <c r="F65" s="1290">
        <f>+E65/E63*100</f>
        <v>16.358595194085026</v>
      </c>
      <c r="G65" s="1290">
        <v>18.7</v>
      </c>
      <c r="H65" s="1290">
        <f>+G65/G63*100</f>
        <v>17.330861909175159</v>
      </c>
      <c r="I65" s="1290">
        <v>18.7</v>
      </c>
      <c r="J65" s="1290">
        <f>+I65/I63*100</f>
        <v>16.816546762589926</v>
      </c>
      <c r="K65" s="1290">
        <v>18.899999999999999</v>
      </c>
      <c r="L65" s="1290">
        <f>+K65/K63*100</f>
        <v>17.244525547445257</v>
      </c>
      <c r="M65" s="1290">
        <v>18.899999999999999</v>
      </c>
      <c r="N65" s="1290">
        <f>+M65/M63*100</f>
        <v>16.814946619217082</v>
      </c>
      <c r="O65" s="1279"/>
      <c r="P65" s="1277"/>
    </row>
    <row r="66" spans="1:16" s="1280" customFormat="1" ht="12.75" customHeight="1">
      <c r="A66" s="1277"/>
      <c r="B66" s="1238"/>
      <c r="C66" s="768" t="s">
        <v>131</v>
      </c>
      <c r="D66" s="774"/>
      <c r="E66" s="1288">
        <v>115.3</v>
      </c>
      <c r="F66" s="1288">
        <f>E66/E$45*100</f>
        <v>2.4734527512603242</v>
      </c>
      <c r="G66" s="1288">
        <v>114.2</v>
      </c>
      <c r="H66" s="1288">
        <f>G66/G$45*100</f>
        <v>2.4592988198811265</v>
      </c>
      <c r="I66" s="1288">
        <v>114.9</v>
      </c>
      <c r="J66" s="1288">
        <f>I66/I$45*100</f>
        <v>2.4666709602627677</v>
      </c>
      <c r="K66" s="1288">
        <v>118.2</v>
      </c>
      <c r="L66" s="1288">
        <f>K66/K$45*100</f>
        <v>2.4829846231409127</v>
      </c>
      <c r="M66" s="1288">
        <v>119.3</v>
      </c>
      <c r="N66" s="1288">
        <f>M66/M$45*100</f>
        <v>2.4838642515094733</v>
      </c>
      <c r="O66" s="1279"/>
      <c r="P66" s="1277"/>
    </row>
    <row r="67" spans="1:16" s="1280" customFormat="1" ht="10.5" customHeight="1">
      <c r="A67" s="1277"/>
      <c r="B67" s="1238"/>
      <c r="C67" s="771"/>
      <c r="D67" s="1208" t="s">
        <v>156</v>
      </c>
      <c r="E67" s="1290">
        <v>6.4</v>
      </c>
      <c r="F67" s="1290">
        <f>E67/E66*100</f>
        <v>5.5507372072853434</v>
      </c>
      <c r="G67" s="1290">
        <v>4.7</v>
      </c>
      <c r="H67" s="1290">
        <f>G67/G66*100</f>
        <v>4.1155866900175138</v>
      </c>
      <c r="I67" s="1290">
        <v>5.5</v>
      </c>
      <c r="J67" s="1290">
        <f>I67/I66*100</f>
        <v>4.7867711053089641</v>
      </c>
      <c r="K67" s="1290">
        <v>5.8</v>
      </c>
      <c r="L67" s="1290">
        <f>K67/K66*100</f>
        <v>4.9069373942470387</v>
      </c>
      <c r="M67" s="1290">
        <v>7.3</v>
      </c>
      <c r="N67" s="1290">
        <f>M67/M66*100</f>
        <v>6.1190276613579213</v>
      </c>
      <c r="O67" s="1279"/>
      <c r="P67" s="1277"/>
    </row>
    <row r="68" spans="1:16" s="1280" customFormat="1" ht="10.5" customHeight="1">
      <c r="A68" s="1277"/>
      <c r="B68" s="1238"/>
      <c r="C68" s="771"/>
      <c r="D68" s="1208" t="s">
        <v>516</v>
      </c>
      <c r="E68" s="1290">
        <v>24.5</v>
      </c>
      <c r="F68" s="1290">
        <f>+E68/E66*100</f>
        <v>21.248915871639202</v>
      </c>
      <c r="G68" s="1290">
        <v>23.8</v>
      </c>
      <c r="H68" s="1290">
        <f>+G68/G66*100</f>
        <v>20.840630472854642</v>
      </c>
      <c r="I68" s="1290">
        <v>24.6</v>
      </c>
      <c r="J68" s="1290">
        <f>+I68/I66*100</f>
        <v>21.409921671018278</v>
      </c>
      <c r="K68" s="1290">
        <v>27.5</v>
      </c>
      <c r="L68" s="1290">
        <f>+K68/K66*100</f>
        <v>23.265651438240269</v>
      </c>
      <c r="M68" s="1290">
        <v>25.9</v>
      </c>
      <c r="N68" s="1290">
        <f>+M68/M66*100</f>
        <v>21.709974853310978</v>
      </c>
      <c r="O68" s="1279"/>
      <c r="P68" s="1277"/>
    </row>
    <row r="69" spans="1:16" s="850" customFormat="1" ht="12" customHeight="1">
      <c r="A69" s="867"/>
      <c r="B69" s="867"/>
      <c r="C69" s="868" t="s">
        <v>416</v>
      </c>
      <c r="D69" s="869"/>
      <c r="E69" s="870"/>
      <c r="F69" s="1258"/>
      <c r="G69" s="870"/>
      <c r="H69" s="1258"/>
      <c r="I69" s="870"/>
      <c r="J69" s="1258"/>
      <c r="K69" s="870"/>
      <c r="L69" s="1258"/>
      <c r="M69" s="870"/>
      <c r="N69" s="1258"/>
      <c r="O69" s="1279"/>
      <c r="P69" s="862"/>
    </row>
    <row r="70" spans="1:16" ht="13.5" customHeight="1">
      <c r="A70" s="1213"/>
      <c r="B70" s="1209"/>
      <c r="C70" s="1260" t="s">
        <v>401</v>
      </c>
      <c r="D70" s="1218"/>
      <c r="E70" s="1261" t="s">
        <v>88</v>
      </c>
      <c r="F70" s="961"/>
      <c r="G70" s="1262"/>
      <c r="H70" s="1262"/>
      <c r="I70" s="1283"/>
      <c r="J70" s="1291"/>
      <c r="K70" s="1292"/>
      <c r="L70" s="1283"/>
      <c r="M70" s="1293"/>
      <c r="N70" s="1293"/>
      <c r="O70" s="1273"/>
      <c r="P70" s="1213"/>
    </row>
    <row r="71" spans="1:16" s="1255" customFormat="1" ht="13.5" customHeight="1">
      <c r="A71" s="1252"/>
      <c r="B71" s="1294"/>
      <c r="C71" s="1294"/>
      <c r="D71" s="1294"/>
      <c r="E71" s="1209"/>
      <c r="F71" s="1209"/>
      <c r="G71" s="1209"/>
      <c r="H71" s="1209"/>
      <c r="I71" s="1209"/>
      <c r="J71" s="1209"/>
      <c r="K71" s="1524">
        <v>43101</v>
      </c>
      <c r="L71" s="1524"/>
      <c r="M71" s="1524"/>
      <c r="N71" s="1524"/>
      <c r="O71" s="1295">
        <v>7</v>
      </c>
      <c r="P71" s="1213"/>
    </row>
  </sheetData>
  <mergeCells count="179">
    <mergeCell ref="C45:D45"/>
    <mergeCell ref="K71:N71"/>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5:D6"/>
    <mergeCell ref="E7:F7"/>
    <mergeCell ref="G7:H7"/>
    <mergeCell ref="I7:J7"/>
    <mergeCell ref="K7:L7"/>
    <mergeCell ref="M7:N7"/>
  </mergeCells>
  <conditionalFormatting sqref="E7:N7 E43:N43">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7"/>
  <sheetViews>
    <sheetView showRuler="0" zoomScaleNormal="100" workbookViewId="0"/>
  </sheetViews>
  <sheetFormatPr defaultRowHeight="12.75"/>
  <cols>
    <col min="1" max="1" width="1" style="1214" customWidth="1"/>
    <col min="2" max="2" width="2.5703125" style="1214" customWidth="1"/>
    <col min="3" max="3" width="1" style="1214" customWidth="1"/>
    <col min="4" max="4" width="32.42578125" style="1214" customWidth="1"/>
    <col min="5" max="5" width="7.42578125" style="1214" customWidth="1"/>
    <col min="6" max="6" width="5.140625" style="1214" customWidth="1"/>
    <col min="7" max="7" width="7.42578125" style="1214" customWidth="1"/>
    <col min="8" max="8" width="5.140625" style="1214" customWidth="1"/>
    <col min="9" max="9" width="7.42578125" style="1214" customWidth="1"/>
    <col min="10" max="10" width="5.140625" style="1214" customWidth="1"/>
    <col min="11" max="11" width="7.42578125" style="1214" customWidth="1"/>
    <col min="12" max="12" width="5.140625" style="1214" customWidth="1"/>
    <col min="13" max="13" width="7.42578125" style="1214" customWidth="1"/>
    <col min="14" max="14" width="5.140625" style="1214" customWidth="1"/>
    <col min="15" max="15" width="2.5703125" style="1214" customWidth="1"/>
    <col min="16" max="16" width="1" style="1214" customWidth="1"/>
    <col min="17" max="16384" width="9.140625" style="1214"/>
  </cols>
  <sheetData>
    <row r="1" spans="1:16" ht="13.5" customHeight="1">
      <c r="A1" s="1213"/>
      <c r="B1" s="1296"/>
      <c r="C1" s="1296"/>
      <c r="D1" s="1296"/>
      <c r="E1" s="1209"/>
      <c r="F1" s="1209"/>
      <c r="G1" s="1209"/>
      <c r="H1" s="1209"/>
      <c r="I1" s="1528" t="s">
        <v>317</v>
      </c>
      <c r="J1" s="1528"/>
      <c r="K1" s="1528"/>
      <c r="L1" s="1528"/>
      <c r="M1" s="1528"/>
      <c r="N1" s="1528"/>
      <c r="O1" s="1297"/>
      <c r="P1" s="1298"/>
    </row>
    <row r="2" spans="1:16" ht="6" customHeight="1">
      <c r="A2" s="1213"/>
      <c r="B2" s="1299"/>
      <c r="C2" s="1266"/>
      <c r="D2" s="1266"/>
      <c r="E2" s="1268"/>
      <c r="F2" s="1268"/>
      <c r="G2" s="1268"/>
      <c r="H2" s="1268"/>
      <c r="I2" s="1216"/>
      <c r="J2" s="1216"/>
      <c r="K2" s="1216"/>
      <c r="L2" s="1216"/>
      <c r="M2" s="1216"/>
      <c r="N2" s="1300"/>
      <c r="O2" s="1209"/>
      <c r="P2" s="1213"/>
    </row>
    <row r="3" spans="1:16" ht="10.5" customHeight="1" thickBot="1">
      <c r="A3" s="1213"/>
      <c r="B3" s="1301"/>
      <c r="C3" s="1302"/>
      <c r="D3" s="1303"/>
      <c r="E3" s="1304"/>
      <c r="F3" s="1304"/>
      <c r="G3" s="1304"/>
      <c r="H3" s="1304"/>
      <c r="I3" s="1209"/>
      <c r="J3" s="1209"/>
      <c r="K3" s="1209"/>
      <c r="L3" s="1209"/>
      <c r="M3" s="1496" t="s">
        <v>73</v>
      </c>
      <c r="N3" s="1496"/>
      <c r="O3" s="1209"/>
      <c r="P3" s="1213"/>
    </row>
    <row r="4" spans="1:16" s="1225" customFormat="1" ht="13.5" customHeight="1" thickBot="1">
      <c r="A4" s="1220"/>
      <c r="B4" s="1221"/>
      <c r="C4" s="1305" t="s">
        <v>179</v>
      </c>
      <c r="D4" s="1223"/>
      <c r="E4" s="1223"/>
      <c r="F4" s="1223"/>
      <c r="G4" s="1223"/>
      <c r="H4" s="1223"/>
      <c r="I4" s="1223"/>
      <c r="J4" s="1223"/>
      <c r="K4" s="1223"/>
      <c r="L4" s="1223"/>
      <c r="M4" s="1223"/>
      <c r="N4" s="1224"/>
      <c r="O4" s="1209"/>
      <c r="P4" s="1220"/>
    </row>
    <row r="5" spans="1:16" ht="3.75" customHeight="1">
      <c r="A5" s="1213"/>
      <c r="B5" s="1217"/>
      <c r="C5" s="1497" t="s">
        <v>155</v>
      </c>
      <c r="D5" s="1498"/>
      <c r="E5" s="1306"/>
      <c r="F5" s="1306"/>
      <c r="G5" s="1306"/>
      <c r="H5" s="1306"/>
      <c r="I5" s="1306"/>
      <c r="J5" s="1306"/>
      <c r="K5" s="1218"/>
      <c r="L5" s="1307"/>
      <c r="M5" s="1307"/>
      <c r="N5" s="1307"/>
      <c r="O5" s="1209"/>
      <c r="P5" s="1213"/>
    </row>
    <row r="6" spans="1:16" ht="12.75" customHeight="1">
      <c r="A6" s="1213"/>
      <c r="B6" s="1217"/>
      <c r="C6" s="1498"/>
      <c r="D6" s="1498"/>
      <c r="E6" s="1228" t="s">
        <v>34</v>
      </c>
      <c r="F6" s="1229" t="s">
        <v>578</v>
      </c>
      <c r="G6" s="1228" t="s">
        <v>34</v>
      </c>
      <c r="H6" s="1229" t="s">
        <v>34</v>
      </c>
      <c r="I6" s="1230"/>
      <c r="J6" s="1229" t="s">
        <v>34</v>
      </c>
      <c r="K6" s="1231" t="s">
        <v>579</v>
      </c>
      <c r="L6" s="1232" t="s">
        <v>34</v>
      </c>
      <c r="M6" s="1232" t="s">
        <v>34</v>
      </c>
      <c r="N6" s="1233"/>
      <c r="O6" s="1209"/>
      <c r="P6" s="1220"/>
    </row>
    <row r="7" spans="1:16" ht="12.75" customHeight="1">
      <c r="A7" s="1213"/>
      <c r="B7" s="1217"/>
      <c r="C7" s="1278"/>
      <c r="D7" s="1278"/>
      <c r="E7" s="1499" t="s">
        <v>618</v>
      </c>
      <c r="F7" s="1499"/>
      <c r="G7" s="1499" t="s">
        <v>619</v>
      </c>
      <c r="H7" s="1499"/>
      <c r="I7" s="1499" t="s">
        <v>620</v>
      </c>
      <c r="J7" s="1499"/>
      <c r="K7" s="1499" t="s">
        <v>621</v>
      </c>
      <c r="L7" s="1499"/>
      <c r="M7" s="1499" t="s">
        <v>618</v>
      </c>
      <c r="N7" s="1499"/>
      <c r="O7" s="1239"/>
      <c r="P7" s="1213"/>
    </row>
    <row r="8" spans="1:16" s="1237" customFormat="1" ht="17.25" customHeight="1">
      <c r="A8" s="1235"/>
      <c r="B8" s="1236"/>
      <c r="C8" s="1492" t="s">
        <v>180</v>
      </c>
      <c r="D8" s="1492"/>
      <c r="E8" s="1526">
        <v>549.5</v>
      </c>
      <c r="F8" s="1526"/>
      <c r="G8" s="1526">
        <v>543.20000000000005</v>
      </c>
      <c r="H8" s="1526"/>
      <c r="I8" s="1526">
        <v>523.9</v>
      </c>
      <c r="J8" s="1526"/>
      <c r="K8" s="1526">
        <v>461.4</v>
      </c>
      <c r="L8" s="1526"/>
      <c r="M8" s="1527">
        <v>444</v>
      </c>
      <c r="N8" s="1527"/>
      <c r="O8" s="1241"/>
      <c r="P8" s="1235"/>
    </row>
    <row r="9" spans="1:16" ht="12" customHeight="1">
      <c r="A9" s="1213"/>
      <c r="B9" s="1217"/>
      <c r="C9" s="768" t="s">
        <v>72</v>
      </c>
      <c r="D9" s="1238"/>
      <c r="E9" s="1529">
        <v>277.10000000000002</v>
      </c>
      <c r="F9" s="1529"/>
      <c r="G9" s="1529">
        <v>275.7</v>
      </c>
      <c r="H9" s="1529"/>
      <c r="I9" s="1529">
        <v>258.60000000000002</v>
      </c>
      <c r="J9" s="1529"/>
      <c r="K9" s="1529">
        <v>224.2</v>
      </c>
      <c r="L9" s="1529"/>
      <c r="M9" s="1530">
        <v>207.2</v>
      </c>
      <c r="N9" s="1530"/>
      <c r="O9" s="1239"/>
      <c r="P9" s="1213"/>
    </row>
    <row r="10" spans="1:16" ht="12" customHeight="1">
      <c r="A10" s="1213"/>
      <c r="B10" s="1217"/>
      <c r="C10" s="768" t="s">
        <v>71</v>
      </c>
      <c r="D10" s="1238"/>
      <c r="E10" s="1529">
        <v>272.39999999999998</v>
      </c>
      <c r="F10" s="1529"/>
      <c r="G10" s="1529">
        <v>267.39999999999998</v>
      </c>
      <c r="H10" s="1529"/>
      <c r="I10" s="1529">
        <v>265.3</v>
      </c>
      <c r="J10" s="1529"/>
      <c r="K10" s="1529">
        <v>237.1</v>
      </c>
      <c r="L10" s="1529"/>
      <c r="M10" s="1530">
        <v>236.8</v>
      </c>
      <c r="N10" s="1530"/>
      <c r="O10" s="1239"/>
      <c r="P10" s="1213"/>
    </row>
    <row r="11" spans="1:16" ht="17.25" customHeight="1">
      <c r="A11" s="1213"/>
      <c r="B11" s="1217"/>
      <c r="C11" s="768" t="s">
        <v>156</v>
      </c>
      <c r="D11" s="1238"/>
      <c r="E11" s="1529">
        <v>96.5</v>
      </c>
      <c r="F11" s="1529"/>
      <c r="G11" s="1529">
        <v>101.8</v>
      </c>
      <c r="H11" s="1529"/>
      <c r="I11" s="1529">
        <v>91.6</v>
      </c>
      <c r="J11" s="1529"/>
      <c r="K11" s="1529">
        <v>80.8</v>
      </c>
      <c r="L11" s="1529"/>
      <c r="M11" s="1530">
        <v>93.2</v>
      </c>
      <c r="N11" s="1530"/>
      <c r="O11" s="1239"/>
      <c r="P11" s="1213"/>
    </row>
    <row r="12" spans="1:16" ht="12.75" customHeight="1">
      <c r="A12" s="1213"/>
      <c r="B12" s="1217"/>
      <c r="C12" s="768" t="s">
        <v>157</v>
      </c>
      <c r="D12" s="1238"/>
      <c r="E12" s="1529">
        <v>240.6</v>
      </c>
      <c r="F12" s="1529"/>
      <c r="G12" s="1529">
        <v>235.6</v>
      </c>
      <c r="H12" s="1529"/>
      <c r="I12" s="1529">
        <v>232</v>
      </c>
      <c r="J12" s="1529"/>
      <c r="K12" s="1529">
        <v>209.3</v>
      </c>
      <c r="L12" s="1529"/>
      <c r="M12" s="1530">
        <v>187.6</v>
      </c>
      <c r="N12" s="1530"/>
      <c r="O12" s="1239"/>
      <c r="P12" s="1213"/>
    </row>
    <row r="13" spans="1:16" ht="12.75" customHeight="1">
      <c r="A13" s="1213"/>
      <c r="B13" s="1217"/>
      <c r="C13" s="768" t="s">
        <v>158</v>
      </c>
      <c r="D13" s="1238"/>
      <c r="E13" s="1529">
        <v>212.4</v>
      </c>
      <c r="F13" s="1529"/>
      <c r="G13" s="1529">
        <v>205.8</v>
      </c>
      <c r="H13" s="1529"/>
      <c r="I13" s="1529">
        <v>200.3</v>
      </c>
      <c r="J13" s="1529"/>
      <c r="K13" s="1529">
        <v>171.3</v>
      </c>
      <c r="L13" s="1529"/>
      <c r="M13" s="1530">
        <v>163.1</v>
      </c>
      <c r="N13" s="1530"/>
      <c r="O13" s="1239"/>
      <c r="P13" s="1213"/>
    </row>
    <row r="14" spans="1:16" ht="17.25" customHeight="1">
      <c r="A14" s="1213"/>
      <c r="B14" s="1217"/>
      <c r="C14" s="768" t="s">
        <v>181</v>
      </c>
      <c r="D14" s="1238"/>
      <c r="E14" s="1529">
        <v>61.6</v>
      </c>
      <c r="F14" s="1529"/>
      <c r="G14" s="1529">
        <v>62.9</v>
      </c>
      <c r="H14" s="1529"/>
      <c r="I14" s="1529">
        <v>54.6</v>
      </c>
      <c r="J14" s="1529"/>
      <c r="K14" s="1529">
        <v>54.3</v>
      </c>
      <c r="L14" s="1529"/>
      <c r="M14" s="1530">
        <v>58.6</v>
      </c>
      <c r="N14" s="1530"/>
      <c r="O14" s="1239"/>
      <c r="P14" s="1213"/>
    </row>
    <row r="15" spans="1:16" ht="12" customHeight="1">
      <c r="A15" s="1213"/>
      <c r="B15" s="1217"/>
      <c r="C15" s="768" t="s">
        <v>182</v>
      </c>
      <c r="D15" s="1238"/>
      <c r="E15" s="1529">
        <v>488</v>
      </c>
      <c r="F15" s="1529"/>
      <c r="G15" s="1529">
        <v>480.2</v>
      </c>
      <c r="H15" s="1529"/>
      <c r="I15" s="1529">
        <v>469.3</v>
      </c>
      <c r="J15" s="1529"/>
      <c r="K15" s="1529">
        <v>407</v>
      </c>
      <c r="L15" s="1529"/>
      <c r="M15" s="1530">
        <v>385.4</v>
      </c>
      <c r="N15" s="1530"/>
      <c r="O15" s="1239"/>
      <c r="P15" s="1213"/>
    </row>
    <row r="16" spans="1:16" ht="17.25" customHeight="1">
      <c r="A16" s="1213"/>
      <c r="B16" s="1217"/>
      <c r="C16" s="768" t="s">
        <v>183</v>
      </c>
      <c r="D16" s="1238"/>
      <c r="E16" s="1529">
        <v>202.4</v>
      </c>
      <c r="F16" s="1529"/>
      <c r="G16" s="1529">
        <v>205.7</v>
      </c>
      <c r="H16" s="1529"/>
      <c r="I16" s="1529">
        <v>215.4</v>
      </c>
      <c r="J16" s="1529"/>
      <c r="K16" s="1529">
        <v>188.2</v>
      </c>
      <c r="L16" s="1529"/>
      <c r="M16" s="1530">
        <v>189.4</v>
      </c>
      <c r="N16" s="1530"/>
      <c r="O16" s="1239"/>
      <c r="P16" s="1213"/>
    </row>
    <row r="17" spans="1:16" ht="12" customHeight="1">
      <c r="A17" s="1213"/>
      <c r="B17" s="1217"/>
      <c r="C17" s="768" t="s">
        <v>184</v>
      </c>
      <c r="D17" s="1238"/>
      <c r="E17" s="1529">
        <v>347.2</v>
      </c>
      <c r="F17" s="1529"/>
      <c r="G17" s="1529">
        <v>337.4</v>
      </c>
      <c r="H17" s="1529"/>
      <c r="I17" s="1529">
        <v>308.60000000000002</v>
      </c>
      <c r="J17" s="1529"/>
      <c r="K17" s="1529">
        <v>273.2</v>
      </c>
      <c r="L17" s="1529"/>
      <c r="M17" s="1530">
        <v>254.6</v>
      </c>
      <c r="N17" s="1530"/>
      <c r="O17" s="1239"/>
      <c r="P17" s="1213"/>
    </row>
    <row r="18" spans="1:16" s="1237" customFormat="1" ht="17.25" customHeight="1">
      <c r="A18" s="1235"/>
      <c r="B18" s="1236"/>
      <c r="C18" s="1492" t="s">
        <v>185</v>
      </c>
      <c r="D18" s="1492"/>
      <c r="E18" s="1526">
        <v>10.5</v>
      </c>
      <c r="F18" s="1526"/>
      <c r="G18" s="1526">
        <v>10.5</v>
      </c>
      <c r="H18" s="1526"/>
      <c r="I18" s="1526">
        <v>10.1</v>
      </c>
      <c r="J18" s="1526"/>
      <c r="K18" s="1526">
        <v>8.8000000000000007</v>
      </c>
      <c r="L18" s="1526"/>
      <c r="M18" s="1527">
        <v>8.5</v>
      </c>
      <c r="N18" s="1527"/>
      <c r="O18" s="1241"/>
      <c r="P18" s="1235"/>
    </row>
    <row r="19" spans="1:16" ht="12" customHeight="1">
      <c r="A19" s="1213"/>
      <c r="B19" s="1217"/>
      <c r="C19" s="768" t="s">
        <v>72</v>
      </c>
      <c r="D19" s="1238"/>
      <c r="E19" s="1529">
        <v>10.3</v>
      </c>
      <c r="F19" s="1529"/>
      <c r="G19" s="1529">
        <v>10.4</v>
      </c>
      <c r="H19" s="1529"/>
      <c r="I19" s="1529">
        <v>9.8000000000000007</v>
      </c>
      <c r="J19" s="1529"/>
      <c r="K19" s="1529">
        <v>8.4</v>
      </c>
      <c r="L19" s="1529"/>
      <c r="M19" s="1530">
        <v>7.7</v>
      </c>
      <c r="N19" s="1530"/>
      <c r="O19" s="1239"/>
      <c r="P19" s="1213"/>
    </row>
    <row r="20" spans="1:16" ht="12" customHeight="1">
      <c r="A20" s="1213"/>
      <c r="B20" s="1217"/>
      <c r="C20" s="768" t="s">
        <v>71</v>
      </c>
      <c r="D20" s="1238"/>
      <c r="E20" s="1529">
        <v>10.8</v>
      </c>
      <c r="F20" s="1529"/>
      <c r="G20" s="1529">
        <v>10.6</v>
      </c>
      <c r="H20" s="1529"/>
      <c r="I20" s="1529">
        <v>10.5</v>
      </c>
      <c r="J20" s="1529"/>
      <c r="K20" s="1529">
        <v>9.3000000000000007</v>
      </c>
      <c r="L20" s="1529"/>
      <c r="M20" s="1530">
        <v>9.1999999999999993</v>
      </c>
      <c r="N20" s="1530"/>
      <c r="O20" s="1239"/>
      <c r="P20" s="1213"/>
    </row>
    <row r="21" spans="1:16" s="1311" customFormat="1" ht="13.5" customHeight="1">
      <c r="A21" s="1308"/>
      <c r="B21" s="1309"/>
      <c r="C21" s="1208" t="s">
        <v>186</v>
      </c>
      <c r="D21" s="1310"/>
      <c r="E21" s="1531">
        <v>0.5</v>
      </c>
      <c r="F21" s="1531"/>
      <c r="G21" s="1531">
        <v>0.19999999999999929</v>
      </c>
      <c r="H21" s="1531"/>
      <c r="I21" s="1531">
        <v>0.69999999999999929</v>
      </c>
      <c r="J21" s="1531"/>
      <c r="K21" s="1531">
        <v>0.90000000000000036</v>
      </c>
      <c r="L21" s="1531"/>
      <c r="M21" s="1532">
        <v>1.4999999999999991</v>
      </c>
      <c r="N21" s="1532"/>
      <c r="O21" s="1310"/>
      <c r="P21" s="1308"/>
    </row>
    <row r="22" spans="1:16" ht="17.25" customHeight="1">
      <c r="A22" s="1213"/>
      <c r="B22" s="1217"/>
      <c r="C22" s="768" t="s">
        <v>156</v>
      </c>
      <c r="D22" s="1238"/>
      <c r="E22" s="1529">
        <v>26.1</v>
      </c>
      <c r="F22" s="1529"/>
      <c r="G22" s="1529">
        <v>27.7</v>
      </c>
      <c r="H22" s="1529"/>
      <c r="I22" s="1529">
        <v>25.1</v>
      </c>
      <c r="J22" s="1529"/>
      <c r="K22" s="1529">
        <v>22.7</v>
      </c>
      <c r="L22" s="1529"/>
      <c r="M22" s="1530">
        <v>24.2</v>
      </c>
      <c r="N22" s="1530"/>
      <c r="O22" s="1239"/>
      <c r="P22" s="1213"/>
    </row>
    <row r="23" spans="1:16" ht="12" customHeight="1">
      <c r="A23" s="1213"/>
      <c r="B23" s="1217"/>
      <c r="C23" s="768" t="s">
        <v>157</v>
      </c>
      <c r="D23" s="1209"/>
      <c r="E23" s="1529">
        <v>9.6999999999999993</v>
      </c>
      <c r="F23" s="1529"/>
      <c r="G23" s="1529">
        <v>9.6</v>
      </c>
      <c r="H23" s="1529"/>
      <c r="I23" s="1529">
        <v>9.5</v>
      </c>
      <c r="J23" s="1529"/>
      <c r="K23" s="1529">
        <v>8.5</v>
      </c>
      <c r="L23" s="1529"/>
      <c r="M23" s="1530">
        <v>7.7</v>
      </c>
      <c r="N23" s="1530"/>
      <c r="O23" s="1239"/>
      <c r="P23" s="1213"/>
    </row>
    <row r="24" spans="1:16" ht="12" customHeight="1">
      <c r="A24" s="1213"/>
      <c r="B24" s="1217"/>
      <c r="C24" s="768" t="s">
        <v>158</v>
      </c>
      <c r="D24" s="1209"/>
      <c r="E24" s="1529">
        <v>9</v>
      </c>
      <c r="F24" s="1529"/>
      <c r="G24" s="1529">
        <v>8.6999999999999993</v>
      </c>
      <c r="H24" s="1529"/>
      <c r="I24" s="1529">
        <v>8.5</v>
      </c>
      <c r="J24" s="1529"/>
      <c r="K24" s="1529">
        <v>7.1</v>
      </c>
      <c r="L24" s="1529"/>
      <c r="M24" s="1530">
        <v>6.7</v>
      </c>
      <c r="N24" s="1530"/>
      <c r="O24" s="1239"/>
      <c r="P24" s="1213"/>
    </row>
    <row r="25" spans="1:16" s="1313" customFormat="1" ht="17.25" customHeight="1">
      <c r="A25" s="1312"/>
      <c r="B25" s="1226"/>
      <c r="C25" s="768" t="s">
        <v>187</v>
      </c>
      <c r="D25" s="1238"/>
      <c r="E25" s="1529">
        <v>11.8</v>
      </c>
      <c r="F25" s="1529"/>
      <c r="G25" s="1529">
        <v>11.5</v>
      </c>
      <c r="H25" s="1529"/>
      <c r="I25" s="1529">
        <v>10.9</v>
      </c>
      <c r="J25" s="1529"/>
      <c r="K25" s="1529">
        <v>9.5</v>
      </c>
      <c r="L25" s="1529"/>
      <c r="M25" s="1530">
        <v>9.3000000000000007</v>
      </c>
      <c r="N25" s="1530"/>
      <c r="O25" s="1219"/>
      <c r="P25" s="1312"/>
    </row>
    <row r="26" spans="1:16" s="1313" customFormat="1" ht="12" customHeight="1">
      <c r="A26" s="1312"/>
      <c r="B26" s="1226"/>
      <c r="C26" s="768" t="s">
        <v>188</v>
      </c>
      <c r="D26" s="1238"/>
      <c r="E26" s="1529">
        <v>8</v>
      </c>
      <c r="F26" s="1529"/>
      <c r="G26" s="1529">
        <v>7.9</v>
      </c>
      <c r="H26" s="1529"/>
      <c r="I26" s="1529">
        <v>8.1</v>
      </c>
      <c r="J26" s="1529"/>
      <c r="K26" s="1529">
        <v>7</v>
      </c>
      <c r="L26" s="1529"/>
      <c r="M26" s="1530">
        <v>6.8</v>
      </c>
      <c r="N26" s="1530"/>
      <c r="O26" s="1219"/>
      <c r="P26" s="1312"/>
    </row>
    <row r="27" spans="1:16" s="1313" customFormat="1" ht="12" customHeight="1">
      <c r="A27" s="1312"/>
      <c r="B27" s="1226"/>
      <c r="C27" s="768" t="s">
        <v>189</v>
      </c>
      <c r="D27" s="1238"/>
      <c r="E27" s="1529">
        <v>10.9</v>
      </c>
      <c r="F27" s="1529"/>
      <c r="G27" s="1529">
        <v>11.4</v>
      </c>
      <c r="H27" s="1529"/>
      <c r="I27" s="1529">
        <v>10.8</v>
      </c>
      <c r="J27" s="1529"/>
      <c r="K27" s="1529">
        <v>9.4</v>
      </c>
      <c r="L27" s="1529"/>
      <c r="M27" s="1530">
        <v>9.4</v>
      </c>
      <c r="N27" s="1530"/>
      <c r="O27" s="1219"/>
      <c r="P27" s="1312"/>
    </row>
    <row r="28" spans="1:16" s="1313" customFormat="1" ht="12" customHeight="1">
      <c r="A28" s="1312"/>
      <c r="B28" s="1226"/>
      <c r="C28" s="768" t="s">
        <v>190</v>
      </c>
      <c r="D28" s="1238"/>
      <c r="E28" s="1529">
        <v>12</v>
      </c>
      <c r="F28" s="1529"/>
      <c r="G28" s="1529">
        <v>11</v>
      </c>
      <c r="H28" s="1529"/>
      <c r="I28" s="1529">
        <v>9</v>
      </c>
      <c r="J28" s="1529"/>
      <c r="K28" s="1529">
        <v>8.6999999999999993</v>
      </c>
      <c r="L28" s="1529"/>
      <c r="M28" s="1530">
        <v>7.4</v>
      </c>
      <c r="N28" s="1530"/>
      <c r="O28" s="1219"/>
      <c r="P28" s="1312"/>
    </row>
    <row r="29" spans="1:16" s="1313" customFormat="1" ht="12" customHeight="1">
      <c r="A29" s="1312"/>
      <c r="B29" s="1226"/>
      <c r="C29" s="768" t="s">
        <v>191</v>
      </c>
      <c r="D29" s="1238"/>
      <c r="E29" s="1529">
        <v>7.3</v>
      </c>
      <c r="F29" s="1529"/>
      <c r="G29" s="1529">
        <v>9.4</v>
      </c>
      <c r="H29" s="1529"/>
      <c r="I29" s="1529">
        <v>10.6</v>
      </c>
      <c r="J29" s="1529"/>
      <c r="K29" s="1529">
        <v>7.6</v>
      </c>
      <c r="L29" s="1529"/>
      <c r="M29" s="1530">
        <v>5.2</v>
      </c>
      <c r="N29" s="1530"/>
      <c r="O29" s="1219"/>
      <c r="P29" s="1312"/>
    </row>
    <row r="30" spans="1:16" s="1313" customFormat="1" ht="12" customHeight="1">
      <c r="A30" s="1312"/>
      <c r="B30" s="1226"/>
      <c r="C30" s="768" t="s">
        <v>130</v>
      </c>
      <c r="D30" s="1238"/>
      <c r="E30" s="1529">
        <v>10.7</v>
      </c>
      <c r="F30" s="1529"/>
      <c r="G30" s="1529">
        <v>10.4</v>
      </c>
      <c r="H30" s="1529"/>
      <c r="I30" s="1529">
        <v>9.3000000000000007</v>
      </c>
      <c r="J30" s="1529"/>
      <c r="K30" s="1529">
        <v>10</v>
      </c>
      <c r="L30" s="1529"/>
      <c r="M30" s="1530">
        <v>8.1999999999999993</v>
      </c>
      <c r="N30" s="1530"/>
      <c r="O30" s="1219"/>
      <c r="P30" s="1312"/>
    </row>
    <row r="31" spans="1:16" s="1313" customFormat="1" ht="12" customHeight="1">
      <c r="A31" s="1312"/>
      <c r="B31" s="1226"/>
      <c r="C31" s="768" t="s">
        <v>131</v>
      </c>
      <c r="D31" s="1238"/>
      <c r="E31" s="1529">
        <v>13.2</v>
      </c>
      <c r="F31" s="1529"/>
      <c r="G31" s="1529">
        <v>11</v>
      </c>
      <c r="H31" s="1529"/>
      <c r="I31" s="1529">
        <v>12.5</v>
      </c>
      <c r="J31" s="1529"/>
      <c r="K31" s="1529">
        <v>11</v>
      </c>
      <c r="L31" s="1529"/>
      <c r="M31" s="1530">
        <v>9.3000000000000007</v>
      </c>
      <c r="N31" s="1530"/>
      <c r="O31" s="1219"/>
      <c r="P31" s="1312"/>
    </row>
    <row r="32" spans="1:16" ht="17.25" customHeight="1">
      <c r="A32" s="1213"/>
      <c r="B32" s="1217"/>
      <c r="C32" s="1492" t="s">
        <v>192</v>
      </c>
      <c r="D32" s="1492"/>
      <c r="E32" s="1526">
        <v>6.7</v>
      </c>
      <c r="F32" s="1526"/>
      <c r="G32" s="1526">
        <v>6.5</v>
      </c>
      <c r="H32" s="1526"/>
      <c r="I32" s="1526">
        <v>6</v>
      </c>
      <c r="J32" s="1526"/>
      <c r="K32" s="1526">
        <v>5.2</v>
      </c>
      <c r="L32" s="1526"/>
      <c r="M32" s="1527">
        <v>4.9000000000000004</v>
      </c>
      <c r="N32" s="1527"/>
      <c r="O32" s="1239"/>
      <c r="P32" s="1213"/>
    </row>
    <row r="33" spans="1:16" s="1313" customFormat="1" ht="12.75" customHeight="1">
      <c r="A33" s="1312"/>
      <c r="B33" s="1314"/>
      <c r="C33" s="768" t="s">
        <v>72</v>
      </c>
      <c r="D33" s="1238"/>
      <c r="E33" s="1521">
        <v>6.6</v>
      </c>
      <c r="F33" s="1521"/>
      <c r="G33" s="1521">
        <v>6.7</v>
      </c>
      <c r="H33" s="1521"/>
      <c r="I33" s="1521">
        <v>5.8</v>
      </c>
      <c r="J33" s="1521"/>
      <c r="K33" s="1521">
        <v>5</v>
      </c>
      <c r="L33" s="1521"/>
      <c r="M33" s="1522">
        <v>4.5999999999999996</v>
      </c>
      <c r="N33" s="1522"/>
      <c r="O33" s="1219"/>
      <c r="P33" s="1312"/>
    </row>
    <row r="34" spans="1:16" s="1313" customFormat="1" ht="12.75" customHeight="1">
      <c r="A34" s="1312"/>
      <c r="B34" s="1314"/>
      <c r="C34" s="768" t="s">
        <v>71</v>
      </c>
      <c r="D34" s="1238"/>
      <c r="E34" s="1521">
        <v>6.7</v>
      </c>
      <c r="F34" s="1521"/>
      <c r="G34" s="1521">
        <v>6.3</v>
      </c>
      <c r="H34" s="1521"/>
      <c r="I34" s="1521">
        <v>6.1</v>
      </c>
      <c r="J34" s="1521"/>
      <c r="K34" s="1521">
        <v>5.5</v>
      </c>
      <c r="L34" s="1521"/>
      <c r="M34" s="1522">
        <v>5.2</v>
      </c>
      <c r="N34" s="1522"/>
      <c r="O34" s="1219"/>
      <c r="P34" s="1312"/>
    </row>
    <row r="35" spans="1:16" s="1311" customFormat="1" ht="13.5" customHeight="1">
      <c r="A35" s="1308"/>
      <c r="B35" s="1309"/>
      <c r="C35" s="1208" t="s">
        <v>193</v>
      </c>
      <c r="D35" s="1310"/>
      <c r="E35" s="1531">
        <v>0.10000000000000053</v>
      </c>
      <c r="F35" s="1531"/>
      <c r="G35" s="1531">
        <v>-0.40000000000000036</v>
      </c>
      <c r="H35" s="1531"/>
      <c r="I35" s="1531">
        <v>0.29999999999999982</v>
      </c>
      <c r="J35" s="1531"/>
      <c r="K35" s="1531">
        <v>0.5</v>
      </c>
      <c r="L35" s="1531"/>
      <c r="M35" s="1532">
        <v>0.60000000000000053</v>
      </c>
      <c r="N35" s="1532"/>
      <c r="O35" s="1310"/>
      <c r="P35" s="1308"/>
    </row>
    <row r="36" spans="1:16" ht="10.5" customHeight="1" thickBot="1">
      <c r="A36" s="1213"/>
      <c r="B36" s="1217"/>
      <c r="C36" s="1246"/>
      <c r="D36" s="1315"/>
      <c r="E36" s="1315"/>
      <c r="F36" s="1315"/>
      <c r="G36" s="1315"/>
      <c r="H36" s="1315"/>
      <c r="I36" s="1315"/>
      <c r="J36" s="1315"/>
      <c r="K36" s="1315"/>
      <c r="L36" s="1315"/>
      <c r="M36" s="1496"/>
      <c r="N36" s="1496"/>
      <c r="O36" s="1239"/>
      <c r="P36" s="1213"/>
    </row>
    <row r="37" spans="1:16" s="1225" customFormat="1" ht="13.5" customHeight="1" thickBot="1">
      <c r="A37" s="1220"/>
      <c r="B37" s="1221"/>
      <c r="C37" s="1222" t="s">
        <v>517</v>
      </c>
      <c r="D37" s="1223"/>
      <c r="E37" s="1223"/>
      <c r="F37" s="1223"/>
      <c r="G37" s="1223"/>
      <c r="H37" s="1223"/>
      <c r="I37" s="1223"/>
      <c r="J37" s="1223"/>
      <c r="K37" s="1223"/>
      <c r="L37" s="1223"/>
      <c r="M37" s="1223"/>
      <c r="N37" s="1224"/>
      <c r="O37" s="1239"/>
      <c r="P37" s="1220"/>
    </row>
    <row r="38" spans="1:16" s="1225" customFormat="1" ht="3.75" customHeight="1">
      <c r="A38" s="1220"/>
      <c r="B38" s="1221"/>
      <c r="C38" s="1507" t="s">
        <v>69</v>
      </c>
      <c r="D38" s="1507"/>
      <c r="E38" s="1247"/>
      <c r="F38" s="1247"/>
      <c r="G38" s="1247"/>
      <c r="H38" s="1247"/>
      <c r="I38" s="1247"/>
      <c r="J38" s="1247"/>
      <c r="K38" s="1247"/>
      <c r="L38" s="1247"/>
      <c r="M38" s="1247"/>
      <c r="N38" s="1247"/>
      <c r="O38" s="1239"/>
      <c r="P38" s="1220"/>
    </row>
    <row r="39" spans="1:16" ht="12.75" customHeight="1">
      <c r="A39" s="1213"/>
      <c r="B39" s="1217"/>
      <c r="C39" s="1507"/>
      <c r="D39" s="1507"/>
      <c r="E39" s="1228" t="s">
        <v>34</v>
      </c>
      <c r="F39" s="1229" t="s">
        <v>578</v>
      </c>
      <c r="G39" s="1228" t="s">
        <v>34</v>
      </c>
      <c r="H39" s="1229" t="s">
        <v>34</v>
      </c>
      <c r="I39" s="1230"/>
      <c r="J39" s="1229" t="s">
        <v>34</v>
      </c>
      <c r="K39" s="1231" t="s">
        <v>579</v>
      </c>
      <c r="L39" s="1232" t="s">
        <v>34</v>
      </c>
      <c r="M39" s="1232" t="s">
        <v>34</v>
      </c>
      <c r="N39" s="1233"/>
      <c r="O39" s="1209"/>
      <c r="P39" s="1220"/>
    </row>
    <row r="40" spans="1:16" ht="12.75" customHeight="1">
      <c r="A40" s="1213"/>
      <c r="B40" s="1217"/>
      <c r="C40" s="1234"/>
      <c r="D40" s="1234"/>
      <c r="E40" s="1499" t="str">
        <f>+E7</f>
        <v>3.º trimestre</v>
      </c>
      <c r="F40" s="1499"/>
      <c r="G40" s="1499" t="str">
        <f>+G7</f>
        <v>4.º trimestre</v>
      </c>
      <c r="H40" s="1499"/>
      <c r="I40" s="1499" t="str">
        <f>+I7</f>
        <v>1.º trimestre</v>
      </c>
      <c r="J40" s="1499"/>
      <c r="K40" s="1499" t="str">
        <f>+K7</f>
        <v>2.º trimestre</v>
      </c>
      <c r="L40" s="1499"/>
      <c r="M40" s="1499" t="str">
        <f>+M7</f>
        <v>3.º trimestre</v>
      </c>
      <c r="N40" s="1499"/>
      <c r="O40" s="1316"/>
      <c r="P40" s="1213"/>
    </row>
    <row r="41" spans="1:16" ht="15" customHeight="1">
      <c r="A41" s="1213"/>
      <c r="B41" s="1217"/>
      <c r="C41" s="1492" t="s">
        <v>180</v>
      </c>
      <c r="D41" s="1492"/>
      <c r="E41" s="1533">
        <v>100</v>
      </c>
      <c r="F41" s="1533"/>
      <c r="G41" s="1533">
        <v>100</v>
      </c>
      <c r="H41" s="1533"/>
      <c r="I41" s="1533">
        <v>100</v>
      </c>
      <c r="J41" s="1533"/>
      <c r="K41" s="1534">
        <v>100</v>
      </c>
      <c r="L41" s="1534"/>
      <c r="M41" s="1534">
        <v>100</v>
      </c>
      <c r="N41" s="1534"/>
      <c r="O41" s="1317"/>
      <c r="P41" s="1213"/>
    </row>
    <row r="42" spans="1:16" s="1280" customFormat="1" ht="11.25" customHeight="1">
      <c r="A42" s="1277"/>
      <c r="B42" s="1226"/>
      <c r="C42" s="771"/>
      <c r="D42" s="768" t="s">
        <v>71</v>
      </c>
      <c r="E42" s="1535">
        <v>49.572338489535937</v>
      </c>
      <c r="F42" s="1535"/>
      <c r="G42" s="1535">
        <v>49.226804123711332</v>
      </c>
      <c r="H42" s="1535"/>
      <c r="I42" s="1535">
        <v>50.639435006680664</v>
      </c>
      <c r="J42" s="1535"/>
      <c r="K42" s="1535">
        <v>51.387082791504127</v>
      </c>
      <c r="L42" s="1535"/>
      <c r="M42" s="1535">
        <v>53.333333333333336</v>
      </c>
      <c r="N42" s="1535"/>
      <c r="O42" s="1316"/>
      <c r="P42" s="1277"/>
    </row>
    <row r="43" spans="1:16" ht="11.25" customHeight="1">
      <c r="A43" s="1213"/>
      <c r="B43" s="1217"/>
      <c r="C43" s="1318"/>
      <c r="D43" s="768" t="s">
        <v>156</v>
      </c>
      <c r="E43" s="1535">
        <v>17.561419472247497</v>
      </c>
      <c r="F43" s="1535"/>
      <c r="G43" s="1535">
        <v>18.740795287187037</v>
      </c>
      <c r="H43" s="1535"/>
      <c r="I43" s="1535">
        <v>17.484252719984731</v>
      </c>
      <c r="J43" s="1535"/>
      <c r="K43" s="1535">
        <v>17.511920242739489</v>
      </c>
      <c r="L43" s="1535"/>
      <c r="M43" s="1535">
        <v>20.990990990990991</v>
      </c>
      <c r="N43" s="1535"/>
      <c r="O43" s="1317"/>
      <c r="P43" s="1213"/>
    </row>
    <row r="44" spans="1:16" s="1255" customFormat="1" ht="13.5" customHeight="1">
      <c r="A44" s="1252"/>
      <c r="B44" s="1253"/>
      <c r="C44" s="768" t="s">
        <v>187</v>
      </c>
      <c r="D44" s="774"/>
      <c r="E44" s="1536">
        <v>39.199272065514108</v>
      </c>
      <c r="F44" s="1536"/>
      <c r="G44" s="1536">
        <v>38.365243004418261</v>
      </c>
      <c r="H44" s="1536"/>
      <c r="I44" s="1536">
        <v>37.984348158045428</v>
      </c>
      <c r="J44" s="1536"/>
      <c r="K44" s="1536">
        <v>37.798006068487219</v>
      </c>
      <c r="L44" s="1536"/>
      <c r="M44" s="1536">
        <v>38.581081081081081</v>
      </c>
      <c r="N44" s="1536"/>
      <c r="O44" s="1319"/>
      <c r="P44" s="1252"/>
    </row>
    <row r="45" spans="1:16" s="1280" customFormat="1" ht="11.25" customHeight="1">
      <c r="A45" s="1277"/>
      <c r="B45" s="1226"/>
      <c r="C45" s="771"/>
      <c r="D45" s="1208" t="s">
        <v>71</v>
      </c>
      <c r="E45" s="1535">
        <v>51.532033426183844</v>
      </c>
      <c r="F45" s="1535"/>
      <c r="G45" s="1535">
        <v>49.184261036468328</v>
      </c>
      <c r="H45" s="1535"/>
      <c r="I45" s="1535">
        <v>54.422110552763812</v>
      </c>
      <c r="J45" s="1535"/>
      <c r="K45" s="1535">
        <v>55.5045871559633</v>
      </c>
      <c r="L45" s="1535"/>
      <c r="M45" s="1535">
        <v>51.955633391710442</v>
      </c>
      <c r="N45" s="1535"/>
      <c r="O45" s="1262"/>
      <c r="P45" s="1277"/>
    </row>
    <row r="46" spans="1:16" s="1255" customFormat="1" ht="11.25" customHeight="1">
      <c r="A46" s="1252"/>
      <c r="B46" s="1253"/>
      <c r="C46" s="768"/>
      <c r="D46" s="1208" t="s">
        <v>156</v>
      </c>
      <c r="E46" s="1535">
        <v>16.527390900649955</v>
      </c>
      <c r="F46" s="1535"/>
      <c r="G46" s="1535">
        <v>19.625719769673701</v>
      </c>
      <c r="H46" s="1535"/>
      <c r="I46" s="1535">
        <v>18.693467336683419</v>
      </c>
      <c r="J46" s="1535"/>
      <c r="K46" s="1535">
        <v>19.954128440366969</v>
      </c>
      <c r="L46" s="1535"/>
      <c r="M46" s="1535">
        <v>20.373613543490947</v>
      </c>
      <c r="N46" s="1535"/>
      <c r="O46" s="1319"/>
      <c r="P46" s="1252"/>
    </row>
    <row r="47" spans="1:16" s="1255" customFormat="1" ht="13.5" customHeight="1">
      <c r="A47" s="1252"/>
      <c r="B47" s="1253"/>
      <c r="C47" s="768" t="s">
        <v>188</v>
      </c>
      <c r="D47" s="774"/>
      <c r="E47" s="1536">
        <v>16.815286624203825</v>
      </c>
      <c r="F47" s="1536"/>
      <c r="G47" s="1536">
        <v>16.660530191458026</v>
      </c>
      <c r="H47" s="1536"/>
      <c r="I47" s="1536">
        <v>17.560603168543615</v>
      </c>
      <c r="J47" s="1536"/>
      <c r="K47" s="1536">
        <v>17.360208062418724</v>
      </c>
      <c r="L47" s="1536"/>
      <c r="M47" s="1536">
        <v>17.882882882882882</v>
      </c>
      <c r="N47" s="1536"/>
      <c r="O47" s="1319"/>
      <c r="P47" s="1252"/>
    </row>
    <row r="48" spans="1:16" s="1280" customFormat="1" ht="11.25" customHeight="1">
      <c r="A48" s="1277"/>
      <c r="B48" s="1226"/>
      <c r="C48" s="771"/>
      <c r="D48" s="1208" t="s">
        <v>71</v>
      </c>
      <c r="E48" s="1535">
        <v>49.025974025974016</v>
      </c>
      <c r="F48" s="1535"/>
      <c r="G48" s="1535">
        <v>54.033149171270708</v>
      </c>
      <c r="H48" s="1535"/>
      <c r="I48" s="1535">
        <v>47.5</v>
      </c>
      <c r="J48" s="1535"/>
      <c r="K48" s="1535">
        <v>48.68913857677903</v>
      </c>
      <c r="L48" s="1535"/>
      <c r="M48" s="1535">
        <v>58.564231738035254</v>
      </c>
      <c r="N48" s="1535"/>
      <c r="O48" s="1262"/>
      <c r="P48" s="1277"/>
    </row>
    <row r="49" spans="1:16" s="1255" customFormat="1" ht="11.25" customHeight="1">
      <c r="A49" s="1252"/>
      <c r="B49" s="1253"/>
      <c r="C49" s="768"/>
      <c r="D49" s="1208" t="s">
        <v>156</v>
      </c>
      <c r="E49" s="1535">
        <v>23.376623376623375</v>
      </c>
      <c r="F49" s="1535"/>
      <c r="G49" s="1535">
        <v>22.541436464088395</v>
      </c>
      <c r="H49" s="1535"/>
      <c r="I49" s="1535">
        <v>21.086956521739129</v>
      </c>
      <c r="J49" s="1535"/>
      <c r="K49" s="1535">
        <v>17.977528089887642</v>
      </c>
      <c r="L49" s="1535"/>
      <c r="M49" s="1535">
        <v>21.536523929471034</v>
      </c>
      <c r="N49" s="1535"/>
      <c r="O49" s="1319"/>
      <c r="P49" s="1252"/>
    </row>
    <row r="50" spans="1:16" s="1255" customFormat="1" ht="13.5" customHeight="1">
      <c r="A50" s="1252"/>
      <c r="B50" s="1253"/>
      <c r="C50" s="768" t="s">
        <v>59</v>
      </c>
      <c r="D50" s="774"/>
      <c r="E50" s="1536">
        <v>27.716105550500458</v>
      </c>
      <c r="F50" s="1536"/>
      <c r="G50" s="1536">
        <v>29.363033873343149</v>
      </c>
      <c r="H50" s="1536"/>
      <c r="I50" s="1536">
        <v>28.669593433861422</v>
      </c>
      <c r="J50" s="1536"/>
      <c r="K50" s="1536">
        <v>28.716948417858688</v>
      </c>
      <c r="L50" s="1536"/>
      <c r="M50" s="1536">
        <v>29.977477477477478</v>
      </c>
      <c r="N50" s="1536"/>
      <c r="O50" s="1254"/>
      <c r="P50" s="1252"/>
    </row>
    <row r="51" spans="1:16" s="1280" customFormat="1" ht="11.25" customHeight="1">
      <c r="A51" s="1277"/>
      <c r="B51" s="1226"/>
      <c r="C51" s="771"/>
      <c r="D51" s="1208" t="s">
        <v>71</v>
      </c>
      <c r="E51" s="1535">
        <v>47.60341431385423</v>
      </c>
      <c r="F51" s="1535"/>
      <c r="G51" s="1535">
        <v>48.589341692789965</v>
      </c>
      <c r="H51" s="1535"/>
      <c r="I51" s="1535">
        <v>50</v>
      </c>
      <c r="J51" s="1535"/>
      <c r="K51" s="1535">
        <v>49.358490566037737</v>
      </c>
      <c r="L51" s="1535"/>
      <c r="M51" s="1535">
        <v>54.019534184823449</v>
      </c>
      <c r="N51" s="1535"/>
      <c r="O51" s="1234"/>
      <c r="P51" s="1277"/>
    </row>
    <row r="52" spans="1:16" s="1255" customFormat="1" ht="11.25" customHeight="1">
      <c r="A52" s="1252"/>
      <c r="B52" s="1253"/>
      <c r="C52" s="768"/>
      <c r="D52" s="1208" t="s">
        <v>156</v>
      </c>
      <c r="E52" s="1535">
        <v>15.036112934996716</v>
      </c>
      <c r="F52" s="1535"/>
      <c r="G52" s="1535">
        <v>15.548589341692789</v>
      </c>
      <c r="H52" s="1535"/>
      <c r="I52" s="1535">
        <v>13.11584553928096</v>
      </c>
      <c r="J52" s="1535"/>
      <c r="K52" s="1535">
        <v>14.188679245283019</v>
      </c>
      <c r="L52" s="1535"/>
      <c r="M52" s="1535">
        <v>19.834710743801654</v>
      </c>
      <c r="N52" s="1535"/>
      <c r="O52" s="1254"/>
      <c r="P52" s="1252"/>
    </row>
    <row r="53" spans="1:16" s="1255" customFormat="1" ht="13.5" customHeight="1">
      <c r="A53" s="1252"/>
      <c r="B53" s="1253"/>
      <c r="C53" s="768" t="s">
        <v>190</v>
      </c>
      <c r="D53" s="774"/>
      <c r="E53" s="1536">
        <v>7.6615104640582352</v>
      </c>
      <c r="F53" s="1536"/>
      <c r="G53" s="1536">
        <v>6.8851251840942558</v>
      </c>
      <c r="H53" s="1536"/>
      <c r="I53" s="1536">
        <v>5.8980721511738876</v>
      </c>
      <c r="J53" s="1536"/>
      <c r="K53" s="1536">
        <v>6.4802774165583017</v>
      </c>
      <c r="L53" s="1536"/>
      <c r="M53" s="1536">
        <v>5.8558558558558556</v>
      </c>
      <c r="N53" s="1536"/>
      <c r="O53" s="1254"/>
      <c r="P53" s="1252"/>
    </row>
    <row r="54" spans="1:16" s="1280" customFormat="1" ht="11.25" customHeight="1">
      <c r="A54" s="1277"/>
      <c r="B54" s="1320"/>
      <c r="C54" s="771"/>
      <c r="D54" s="1208" t="s">
        <v>71</v>
      </c>
      <c r="E54" s="1535">
        <v>56.532066508313541</v>
      </c>
      <c r="F54" s="1535"/>
      <c r="G54" s="1535">
        <v>49.197860962566843</v>
      </c>
      <c r="H54" s="1535"/>
      <c r="I54" s="1535">
        <v>46.925566343042071</v>
      </c>
      <c r="J54" s="1535"/>
      <c r="K54" s="1535">
        <v>48.494983277591977</v>
      </c>
      <c r="L54" s="1535"/>
      <c r="M54" s="1535">
        <v>56.153846153846153</v>
      </c>
      <c r="N54" s="1535"/>
      <c r="O54" s="1234"/>
      <c r="P54" s="1277"/>
    </row>
    <row r="55" spans="1:16" s="1255" customFormat="1" ht="11.25" customHeight="1">
      <c r="A55" s="1252"/>
      <c r="B55" s="1253"/>
      <c r="C55" s="768"/>
      <c r="D55" s="1208" t="s">
        <v>156</v>
      </c>
      <c r="E55" s="1535">
        <v>15.201900237529692</v>
      </c>
      <c r="F55" s="1535"/>
      <c r="G55" s="1535">
        <v>16.310160427807485</v>
      </c>
      <c r="H55" s="1535"/>
      <c r="I55" s="1535">
        <v>16.828478964401299</v>
      </c>
      <c r="J55" s="1535"/>
      <c r="K55" s="1535">
        <v>15.050167224080269</v>
      </c>
      <c r="L55" s="1535"/>
      <c r="M55" s="1535">
        <v>23.076923076923077</v>
      </c>
      <c r="N55" s="1535"/>
      <c r="O55" s="1254"/>
      <c r="P55" s="1252"/>
    </row>
    <row r="56" spans="1:16" s="1255" customFormat="1" ht="13.5" customHeight="1">
      <c r="A56" s="1252"/>
      <c r="B56" s="1253"/>
      <c r="C56" s="768" t="s">
        <v>191</v>
      </c>
      <c r="D56" s="774"/>
      <c r="E56" s="1536">
        <v>3.0755232029117376</v>
      </c>
      <c r="F56" s="1536"/>
      <c r="G56" s="1536">
        <v>3.8107511045655373</v>
      </c>
      <c r="H56" s="1536"/>
      <c r="I56" s="1536">
        <v>4.5810269135331172</v>
      </c>
      <c r="J56" s="1536"/>
      <c r="K56" s="1536">
        <v>3.8144776766363249</v>
      </c>
      <c r="L56" s="1536"/>
      <c r="M56" s="1536">
        <v>2.7027027027027026</v>
      </c>
      <c r="N56" s="1536"/>
      <c r="O56" s="1254"/>
      <c r="P56" s="1252"/>
    </row>
    <row r="57" spans="1:16" s="1280" customFormat="1" ht="11.25" customHeight="1">
      <c r="A57" s="1277"/>
      <c r="B57" s="1320"/>
      <c r="C57" s="771"/>
      <c r="D57" s="1208" t="s">
        <v>71</v>
      </c>
      <c r="E57" s="1535">
        <v>40.236686390532547</v>
      </c>
      <c r="F57" s="1535"/>
      <c r="G57" s="1535">
        <v>43.961352657004831</v>
      </c>
      <c r="H57" s="1535"/>
      <c r="I57" s="1535">
        <v>44.166666666666664</v>
      </c>
      <c r="J57" s="1535"/>
      <c r="K57" s="1535">
        <v>48.29545454545454</v>
      </c>
      <c r="L57" s="1535"/>
      <c r="M57" s="1535">
        <v>45.833333333333329</v>
      </c>
      <c r="N57" s="1535"/>
      <c r="O57" s="1234"/>
      <c r="P57" s="1277"/>
    </row>
    <row r="58" spans="1:16" s="1255" customFormat="1" ht="11.25" customHeight="1">
      <c r="A58" s="1252"/>
      <c r="B58" s="1253"/>
      <c r="C58" s="768"/>
      <c r="D58" s="1208" t="s">
        <v>156</v>
      </c>
      <c r="E58" s="1535">
        <v>16.568047337278109</v>
      </c>
      <c r="F58" s="1535"/>
      <c r="G58" s="1535">
        <v>18.357487922705314</v>
      </c>
      <c r="H58" s="1535"/>
      <c r="I58" s="1535">
        <v>17.916666666666668</v>
      </c>
      <c r="J58" s="1535"/>
      <c r="K58" s="1535">
        <v>17.613636363636363</v>
      </c>
      <c r="L58" s="1535"/>
      <c r="M58" s="1535">
        <v>20</v>
      </c>
      <c r="N58" s="1535"/>
      <c r="O58" s="1254"/>
      <c r="P58" s="1252"/>
    </row>
    <row r="59" spans="1:16" s="1255" customFormat="1" ht="13.5" customHeight="1">
      <c r="A59" s="1252"/>
      <c r="B59" s="1253"/>
      <c r="C59" s="768" t="s">
        <v>130</v>
      </c>
      <c r="D59" s="774"/>
      <c r="E59" s="1536">
        <v>2.3657870791628755</v>
      </c>
      <c r="F59" s="1536"/>
      <c r="G59" s="1536">
        <v>2.3195876288659791</v>
      </c>
      <c r="H59" s="1536"/>
      <c r="I59" s="1536">
        <v>2.1950753960679519</v>
      </c>
      <c r="J59" s="1536"/>
      <c r="K59" s="1536">
        <v>2.6441265713047248</v>
      </c>
      <c r="L59" s="1536"/>
      <c r="M59" s="1536">
        <v>2.2522522522522523</v>
      </c>
      <c r="N59" s="1536"/>
      <c r="O59" s="1254"/>
      <c r="P59" s="1252"/>
    </row>
    <row r="60" spans="1:16" s="1280" customFormat="1" ht="11.25" customHeight="1">
      <c r="A60" s="1277"/>
      <c r="B60" s="1320"/>
      <c r="C60" s="771"/>
      <c r="D60" s="1208" t="s">
        <v>71</v>
      </c>
      <c r="E60" s="1535">
        <v>36.92307692307692</v>
      </c>
      <c r="F60" s="1535"/>
      <c r="G60" s="1535">
        <v>38.095238095238095</v>
      </c>
      <c r="H60" s="1535"/>
      <c r="I60" s="1535">
        <v>44.347826086956523</v>
      </c>
      <c r="J60" s="1535"/>
      <c r="K60" s="1535">
        <v>45.081967213114751</v>
      </c>
      <c r="L60" s="1535"/>
      <c r="M60" s="1535">
        <v>35</v>
      </c>
      <c r="N60" s="1535"/>
      <c r="O60" s="1234"/>
      <c r="P60" s="1277"/>
    </row>
    <row r="61" spans="1:16" s="1255" customFormat="1" ht="11.25" customHeight="1">
      <c r="A61" s="1252"/>
      <c r="B61" s="1253"/>
      <c r="C61" s="768"/>
      <c r="D61" s="1208" t="s">
        <v>156</v>
      </c>
      <c r="E61" s="1535">
        <v>27.692307692307693</v>
      </c>
      <c r="F61" s="1535"/>
      <c r="G61" s="1535">
        <v>23.015873015873016</v>
      </c>
      <c r="H61" s="1535"/>
      <c r="I61" s="1535">
        <v>29.565217391304348</v>
      </c>
      <c r="J61" s="1535"/>
      <c r="K61" s="1535">
        <v>25.409836065573771</v>
      </c>
      <c r="L61" s="1535"/>
      <c r="M61" s="1535">
        <v>36</v>
      </c>
      <c r="N61" s="1535"/>
      <c r="O61" s="1254"/>
      <c r="P61" s="1252"/>
    </row>
    <row r="62" spans="1:16" ht="13.5" customHeight="1">
      <c r="A62" s="1213"/>
      <c r="B62" s="1253"/>
      <c r="C62" s="768" t="s">
        <v>131</v>
      </c>
      <c r="D62" s="774"/>
      <c r="E62" s="1536">
        <v>3.1847133757961785</v>
      </c>
      <c r="F62" s="1536"/>
      <c r="G62" s="1536">
        <v>2.5957290132547861</v>
      </c>
      <c r="H62" s="1536"/>
      <c r="I62" s="1536">
        <v>3.1303683909142968</v>
      </c>
      <c r="J62" s="1536"/>
      <c r="K62" s="1536">
        <v>3.1642826181187687</v>
      </c>
      <c r="L62" s="1536"/>
      <c r="M62" s="1536">
        <v>2.7477477477477477</v>
      </c>
      <c r="N62" s="1536"/>
      <c r="O62" s="1239"/>
      <c r="P62" s="1213"/>
    </row>
    <row r="63" spans="1:16" s="1280" customFormat="1" ht="11.25" customHeight="1">
      <c r="A63" s="1277"/>
      <c r="B63" s="1320"/>
      <c r="C63" s="771"/>
      <c r="D63" s="1208" t="s">
        <v>71</v>
      </c>
      <c r="E63" s="1535">
        <v>46.857142857142854</v>
      </c>
      <c r="F63" s="1535"/>
      <c r="G63" s="1535">
        <v>45.390070921985817</v>
      </c>
      <c r="H63" s="1535"/>
      <c r="I63" s="1535">
        <v>48.170731707317074</v>
      </c>
      <c r="J63" s="1535"/>
      <c r="K63" s="1535">
        <v>52.054794520547944</v>
      </c>
      <c r="L63" s="1535"/>
      <c r="M63" s="1535">
        <v>47.540983606557383</v>
      </c>
      <c r="N63" s="1535"/>
      <c r="O63" s="1234"/>
      <c r="P63" s="1277"/>
    </row>
    <row r="64" spans="1:16" ht="11.25" customHeight="1">
      <c r="A64" s="1213"/>
      <c r="B64" s="1253"/>
      <c r="C64" s="768"/>
      <c r="D64" s="1208" t="s">
        <v>156</v>
      </c>
      <c r="E64" s="1535">
        <v>20.571428571428569</v>
      </c>
      <c r="F64" s="1535"/>
      <c r="G64" s="1535">
        <v>19.858156028368793</v>
      </c>
      <c r="H64" s="1535"/>
      <c r="I64" s="1535">
        <v>14.634146341463417</v>
      </c>
      <c r="J64" s="1535"/>
      <c r="K64" s="1535">
        <v>15.753424657534246</v>
      </c>
      <c r="L64" s="1535"/>
      <c r="M64" s="1535">
        <v>22.131147540983608</v>
      </c>
      <c r="N64" s="1535"/>
      <c r="O64" s="1239"/>
      <c r="P64" s="1213"/>
    </row>
    <row r="65" spans="1:16" s="850" customFormat="1" ht="12" customHeight="1">
      <c r="A65" s="866"/>
      <c r="B65" s="867"/>
      <c r="C65" s="868" t="s">
        <v>416</v>
      </c>
      <c r="D65" s="869"/>
      <c r="E65" s="870"/>
      <c r="F65" s="1258"/>
      <c r="G65" s="870"/>
      <c r="H65" s="1258"/>
      <c r="I65" s="870"/>
      <c r="J65" s="1258"/>
      <c r="K65" s="870"/>
      <c r="L65" s="1258"/>
      <c r="M65" s="870"/>
      <c r="N65" s="1258"/>
      <c r="O65" s="871"/>
      <c r="P65" s="862"/>
    </row>
    <row r="66" spans="1:16" s="1323" customFormat="1" ht="13.5" customHeight="1">
      <c r="A66" s="1321"/>
      <c r="B66" s="1253"/>
      <c r="C66" s="1260" t="s">
        <v>401</v>
      </c>
      <c r="D66" s="771"/>
      <c r="E66" s="1537" t="s">
        <v>88</v>
      </c>
      <c r="F66" s="1537"/>
      <c r="G66" s="1537"/>
      <c r="H66" s="1537"/>
      <c r="I66" s="1537"/>
      <c r="J66" s="1537"/>
      <c r="K66" s="1537"/>
      <c r="L66" s="1537"/>
      <c r="M66" s="1537"/>
      <c r="N66" s="1537"/>
      <c r="O66" s="1322"/>
      <c r="P66" s="1321"/>
    </row>
    <row r="67" spans="1:16" ht="13.5" customHeight="1">
      <c r="A67" s="1213"/>
      <c r="B67" s="1324">
        <v>8</v>
      </c>
      <c r="C67" s="1506">
        <v>43101</v>
      </c>
      <c r="D67" s="1506"/>
      <c r="E67" s="1209"/>
      <c r="F67" s="1209"/>
      <c r="G67" s="1209"/>
      <c r="H67" s="1209"/>
      <c r="I67" s="1209"/>
      <c r="J67" s="1209"/>
      <c r="K67" s="1209"/>
      <c r="L67" s="1209"/>
      <c r="M67" s="1209"/>
      <c r="N67" s="1209"/>
      <c r="O67" s="1298"/>
      <c r="P67" s="1213"/>
    </row>
  </sheetData>
  <mergeCells count="28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8:F58"/>
    <mergeCell ref="G58:H58"/>
    <mergeCell ref="I58:J58"/>
    <mergeCell ref="K58:L58"/>
    <mergeCell ref="M58:N58"/>
    <mergeCell ref="E59:F59"/>
    <mergeCell ref="G59:H59"/>
    <mergeCell ref="I59:J59"/>
    <mergeCell ref="K59:L59"/>
    <mergeCell ref="M59:N59"/>
    <mergeCell ref="E56:F56"/>
    <mergeCell ref="G56:H56"/>
    <mergeCell ref="I56:J56"/>
    <mergeCell ref="K56:L56"/>
    <mergeCell ref="M56:N56"/>
    <mergeCell ref="E57:F57"/>
    <mergeCell ref="G57:H57"/>
    <mergeCell ref="I57:J57"/>
    <mergeCell ref="K57:L57"/>
    <mergeCell ref="M57:N57"/>
    <mergeCell ref="E54:F54"/>
    <mergeCell ref="G54:H54"/>
    <mergeCell ref="I54:J54"/>
    <mergeCell ref="K54:L54"/>
    <mergeCell ref="M54:N54"/>
    <mergeCell ref="E55:F55"/>
    <mergeCell ref="G55:H55"/>
    <mergeCell ref="I55:J55"/>
    <mergeCell ref="K55:L55"/>
    <mergeCell ref="M55:N55"/>
    <mergeCell ref="E52:F52"/>
    <mergeCell ref="G52:H52"/>
    <mergeCell ref="I52:J52"/>
    <mergeCell ref="K52:L52"/>
    <mergeCell ref="M52:N52"/>
    <mergeCell ref="E53:F53"/>
    <mergeCell ref="G53:H53"/>
    <mergeCell ref="I53:J53"/>
    <mergeCell ref="K53:L53"/>
    <mergeCell ref="M53:N53"/>
    <mergeCell ref="E50:F50"/>
    <mergeCell ref="G50:H50"/>
    <mergeCell ref="I50:J50"/>
    <mergeCell ref="K50:L50"/>
    <mergeCell ref="M50:N50"/>
    <mergeCell ref="E51:F51"/>
    <mergeCell ref="G51:H51"/>
    <mergeCell ref="I51:J51"/>
    <mergeCell ref="K51:L51"/>
    <mergeCell ref="M51:N51"/>
    <mergeCell ref="E48:F48"/>
    <mergeCell ref="G48:H48"/>
    <mergeCell ref="I48:J48"/>
    <mergeCell ref="K48:L48"/>
    <mergeCell ref="M48:N48"/>
    <mergeCell ref="E49:F49"/>
    <mergeCell ref="G49:H49"/>
    <mergeCell ref="I49:J49"/>
    <mergeCell ref="K49:L49"/>
    <mergeCell ref="M49:N49"/>
    <mergeCell ref="E46:F46"/>
    <mergeCell ref="G46:H46"/>
    <mergeCell ref="I46:J46"/>
    <mergeCell ref="K46:L46"/>
    <mergeCell ref="M46:N46"/>
    <mergeCell ref="E47:F47"/>
    <mergeCell ref="G47:H47"/>
    <mergeCell ref="I47:J47"/>
    <mergeCell ref="K47:L47"/>
    <mergeCell ref="M47:N47"/>
    <mergeCell ref="E44:F44"/>
    <mergeCell ref="G44:H44"/>
    <mergeCell ref="I44:J44"/>
    <mergeCell ref="K44:L44"/>
    <mergeCell ref="M44:N44"/>
    <mergeCell ref="E45:F45"/>
    <mergeCell ref="G45:H45"/>
    <mergeCell ref="I45:J45"/>
    <mergeCell ref="K45:L45"/>
    <mergeCell ref="M45:N45"/>
    <mergeCell ref="E42:F42"/>
    <mergeCell ref="G42:H42"/>
    <mergeCell ref="I42:J42"/>
    <mergeCell ref="K42:L42"/>
    <mergeCell ref="M42:N42"/>
    <mergeCell ref="E43:F43"/>
    <mergeCell ref="G43:H43"/>
    <mergeCell ref="I43:J43"/>
    <mergeCell ref="K43:L43"/>
    <mergeCell ref="M43:N43"/>
    <mergeCell ref="C41:D41"/>
    <mergeCell ref="E41:F41"/>
    <mergeCell ref="G41:H41"/>
    <mergeCell ref="I41:J41"/>
    <mergeCell ref="K41:L41"/>
    <mergeCell ref="M41:N41"/>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1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c r="A1" s="131"/>
      <c r="B1" s="1543" t="s">
        <v>402</v>
      </c>
      <c r="C1" s="1543"/>
      <c r="D1" s="1543"/>
      <c r="E1" s="133"/>
      <c r="F1" s="133"/>
      <c r="G1" s="133"/>
      <c r="H1" s="133"/>
      <c r="I1" s="133"/>
      <c r="J1" s="133"/>
      <c r="K1" s="133"/>
      <c r="L1" s="133"/>
      <c r="M1" s="133"/>
      <c r="N1" s="133"/>
      <c r="O1" s="133"/>
      <c r="P1" s="133"/>
      <c r="Q1" s="133"/>
      <c r="R1" s="133"/>
      <c r="S1" s="131"/>
    </row>
    <row r="2" spans="1:19" ht="6" customHeight="1">
      <c r="A2" s="131"/>
      <c r="B2" s="595"/>
      <c r="C2" s="595"/>
      <c r="D2" s="595"/>
      <c r="E2" s="227"/>
      <c r="F2" s="227"/>
      <c r="G2" s="227"/>
      <c r="H2" s="227"/>
      <c r="I2" s="227"/>
      <c r="J2" s="227"/>
      <c r="K2" s="227"/>
      <c r="L2" s="227"/>
      <c r="M2" s="227"/>
      <c r="N2" s="227"/>
      <c r="O2" s="227"/>
      <c r="P2" s="227"/>
      <c r="Q2" s="227"/>
      <c r="R2" s="228"/>
      <c r="S2" s="133"/>
    </row>
    <row r="3" spans="1:19" ht="10.5" customHeight="1" thickBot="1">
      <c r="A3" s="131"/>
      <c r="B3" s="133"/>
      <c r="C3" s="133"/>
      <c r="D3" s="133"/>
      <c r="E3" s="569"/>
      <c r="F3" s="569"/>
      <c r="G3" s="133"/>
      <c r="H3" s="133"/>
      <c r="I3" s="133"/>
      <c r="J3" s="133"/>
      <c r="K3" s="133"/>
      <c r="L3" s="133"/>
      <c r="M3" s="133"/>
      <c r="N3" s="133"/>
      <c r="O3" s="133"/>
      <c r="P3" s="569"/>
      <c r="Q3" s="569" t="s">
        <v>70</v>
      </c>
      <c r="R3" s="229"/>
      <c r="S3" s="133"/>
    </row>
    <row r="4" spans="1:19" ht="13.5" customHeight="1" thickBot="1">
      <c r="A4" s="131"/>
      <c r="B4" s="133"/>
      <c r="C4" s="391" t="s">
        <v>403</v>
      </c>
      <c r="D4" s="396"/>
      <c r="E4" s="397"/>
      <c r="F4" s="397"/>
      <c r="G4" s="397"/>
      <c r="H4" s="397"/>
      <c r="I4" s="397"/>
      <c r="J4" s="397"/>
      <c r="K4" s="397"/>
      <c r="L4" s="397"/>
      <c r="M4" s="397"/>
      <c r="N4" s="397"/>
      <c r="O4" s="397"/>
      <c r="P4" s="397"/>
      <c r="Q4" s="398"/>
      <c r="R4" s="229"/>
      <c r="S4" s="133"/>
    </row>
    <row r="5" spans="1:19" ht="12" customHeight="1">
      <c r="A5" s="131"/>
      <c r="B5" s="133"/>
      <c r="C5" s="918" t="s">
        <v>78</v>
      </c>
      <c r="D5" s="918"/>
      <c r="E5" s="180"/>
      <c r="F5" s="180"/>
      <c r="G5" s="180"/>
      <c r="H5" s="180"/>
      <c r="I5" s="180"/>
      <c r="J5" s="180"/>
      <c r="K5" s="180"/>
      <c r="L5" s="180"/>
      <c r="M5" s="180"/>
      <c r="N5" s="180"/>
      <c r="O5" s="180"/>
      <c r="P5" s="180"/>
      <c r="Q5" s="180"/>
      <c r="R5" s="229"/>
      <c r="S5" s="133"/>
    </row>
    <row r="6" spans="1:19" s="92" customFormat="1" ht="13.5" customHeight="1">
      <c r="A6" s="159"/>
      <c r="B6" s="168"/>
      <c r="C6" s="1538" t="s">
        <v>127</v>
      </c>
      <c r="D6" s="1539"/>
      <c r="E6" s="1539"/>
      <c r="F6" s="1539"/>
      <c r="G6" s="1539"/>
      <c r="H6" s="1539"/>
      <c r="I6" s="1539"/>
      <c r="J6" s="1539"/>
      <c r="K6" s="1539"/>
      <c r="L6" s="1539"/>
      <c r="M6" s="1539"/>
      <c r="N6" s="1539"/>
      <c r="O6" s="1539"/>
      <c r="P6" s="1539"/>
      <c r="Q6" s="1540"/>
      <c r="R6" s="229"/>
      <c r="S6" s="2"/>
    </row>
    <row r="7" spans="1:19" s="92" customFormat="1" ht="3.75" customHeight="1">
      <c r="A7" s="159"/>
      <c r="B7" s="168"/>
      <c r="C7" s="919"/>
      <c r="D7" s="919"/>
      <c r="E7" s="920"/>
      <c r="F7" s="920"/>
      <c r="G7" s="920"/>
      <c r="H7" s="920"/>
      <c r="I7" s="920"/>
      <c r="J7" s="920"/>
      <c r="K7" s="920"/>
      <c r="L7" s="920"/>
      <c r="M7" s="920"/>
      <c r="N7" s="920"/>
      <c r="O7" s="920"/>
      <c r="P7" s="920"/>
      <c r="Q7" s="920"/>
      <c r="R7" s="229"/>
      <c r="S7" s="2"/>
    </row>
    <row r="8" spans="1:19" s="92" customFormat="1" ht="13.5" customHeight="1">
      <c r="A8" s="159"/>
      <c r="B8" s="168"/>
      <c r="C8" s="920"/>
      <c r="D8" s="920"/>
      <c r="E8" s="1325">
        <v>2016</v>
      </c>
      <c r="F8" s="1545">
        <v>2017</v>
      </c>
      <c r="G8" s="1545"/>
      <c r="H8" s="1545"/>
      <c r="I8" s="1545"/>
      <c r="J8" s="1545"/>
      <c r="K8" s="1545"/>
      <c r="L8" s="1545"/>
      <c r="M8" s="1545"/>
      <c r="N8" s="1545"/>
      <c r="O8" s="1545"/>
      <c r="P8" s="1545"/>
      <c r="Q8" s="1545"/>
      <c r="R8" s="229"/>
      <c r="S8" s="2"/>
    </row>
    <row r="9" spans="1:19" ht="12.75" customHeight="1">
      <c r="A9" s="131"/>
      <c r="B9" s="133"/>
      <c r="C9" s="1544"/>
      <c r="D9" s="1544"/>
      <c r="E9" s="723" t="s">
        <v>94</v>
      </c>
      <c r="F9" s="723" t="s">
        <v>93</v>
      </c>
      <c r="G9" s="723" t="s">
        <v>104</v>
      </c>
      <c r="H9" s="723" t="s">
        <v>103</v>
      </c>
      <c r="I9" s="723" t="s">
        <v>102</v>
      </c>
      <c r="J9" s="723" t="s">
        <v>101</v>
      </c>
      <c r="K9" s="723" t="s">
        <v>100</v>
      </c>
      <c r="L9" s="723" t="s">
        <v>99</v>
      </c>
      <c r="M9" s="723" t="s">
        <v>98</v>
      </c>
      <c r="N9" s="723" t="s">
        <v>97</v>
      </c>
      <c r="O9" s="723" t="s">
        <v>96</v>
      </c>
      <c r="P9" s="723" t="s">
        <v>95</v>
      </c>
      <c r="Q9" s="723" t="s">
        <v>94</v>
      </c>
      <c r="R9" s="229"/>
      <c r="S9" s="133"/>
    </row>
    <row r="10" spans="1:19" ht="3.75" customHeight="1">
      <c r="A10" s="131"/>
      <c r="B10" s="133"/>
      <c r="C10" s="878"/>
      <c r="D10" s="878"/>
      <c r="E10" s="875"/>
      <c r="F10" s="875"/>
      <c r="G10" s="875"/>
      <c r="H10" s="875"/>
      <c r="I10" s="875"/>
      <c r="J10" s="875"/>
      <c r="K10" s="875"/>
      <c r="L10" s="875"/>
      <c r="M10" s="875"/>
      <c r="N10" s="875"/>
      <c r="O10" s="875"/>
      <c r="P10" s="875"/>
      <c r="Q10" s="875"/>
      <c r="R10" s="229"/>
      <c r="S10" s="133"/>
    </row>
    <row r="11" spans="1:19" ht="13.5" customHeight="1">
      <c r="A11" s="131"/>
      <c r="B11" s="133"/>
      <c r="C11" s="1541" t="s">
        <v>387</v>
      </c>
      <c r="D11" s="1542"/>
      <c r="E11" s="876"/>
      <c r="F11" s="876"/>
      <c r="G11" s="876"/>
      <c r="H11" s="876"/>
      <c r="I11" s="876"/>
      <c r="J11" s="876"/>
      <c r="K11" s="876"/>
      <c r="L11" s="876"/>
      <c r="M11" s="876"/>
      <c r="N11" s="876"/>
      <c r="O11" s="876"/>
      <c r="P11" s="876"/>
      <c r="Q11" s="876"/>
      <c r="R11" s="229"/>
      <c r="S11" s="133"/>
    </row>
    <row r="12" spans="1:19" s="167" customFormat="1" ht="13.5" customHeight="1">
      <c r="A12" s="159"/>
      <c r="B12" s="168"/>
      <c r="D12" s="924" t="s">
        <v>68</v>
      </c>
      <c r="E12" s="879">
        <v>95</v>
      </c>
      <c r="F12" s="879">
        <v>87</v>
      </c>
      <c r="G12" s="879">
        <v>78</v>
      </c>
      <c r="H12" s="879">
        <v>66</v>
      </c>
      <c r="I12" s="879">
        <v>61</v>
      </c>
      <c r="J12" s="879">
        <v>45</v>
      </c>
      <c r="K12" s="879">
        <v>39</v>
      </c>
      <c r="L12" s="879">
        <v>39</v>
      </c>
      <c r="M12" s="879">
        <v>32</v>
      </c>
      <c r="N12" s="879">
        <v>29</v>
      </c>
      <c r="O12" s="879">
        <v>24</v>
      </c>
      <c r="P12" s="879">
        <v>42</v>
      </c>
      <c r="Q12" s="879">
        <v>49</v>
      </c>
      <c r="R12" s="229"/>
      <c r="S12" s="133"/>
    </row>
    <row r="13" spans="1:19" s="156" customFormat="1" ht="18.75" customHeight="1">
      <c r="A13" s="159"/>
      <c r="B13" s="168"/>
      <c r="C13" s="594"/>
      <c r="D13" s="230"/>
      <c r="E13" s="161"/>
      <c r="F13" s="161"/>
      <c r="G13" s="161"/>
      <c r="H13" s="161"/>
      <c r="I13" s="161"/>
      <c r="J13" s="161"/>
      <c r="K13" s="161"/>
      <c r="L13" s="161"/>
      <c r="M13" s="161"/>
      <c r="N13" s="161"/>
      <c r="O13" s="161"/>
      <c r="P13" s="161"/>
      <c r="Q13" s="161"/>
      <c r="R13" s="229"/>
      <c r="S13" s="133"/>
    </row>
    <row r="14" spans="1:19" s="156" customFormat="1" ht="13.5" customHeight="1">
      <c r="A14" s="159"/>
      <c r="B14" s="168"/>
      <c r="C14" s="1541" t="s">
        <v>144</v>
      </c>
      <c r="D14" s="1542"/>
      <c r="E14" s="161"/>
      <c r="F14" s="161"/>
      <c r="G14" s="161"/>
      <c r="H14" s="161"/>
      <c r="I14" s="161"/>
      <c r="J14" s="161"/>
      <c r="K14" s="161"/>
      <c r="L14" s="161"/>
      <c r="M14" s="161"/>
      <c r="N14" s="161"/>
      <c r="O14" s="161"/>
      <c r="P14" s="161"/>
      <c r="Q14" s="161"/>
      <c r="R14" s="229"/>
      <c r="S14" s="133"/>
    </row>
    <row r="15" spans="1:19" s="163" customFormat="1" ht="13.5" customHeight="1">
      <c r="A15" s="159"/>
      <c r="B15" s="168"/>
      <c r="D15" s="924" t="s">
        <v>68</v>
      </c>
      <c r="E15" s="912">
        <v>1983</v>
      </c>
      <c r="F15" s="912">
        <v>1653</v>
      </c>
      <c r="G15" s="912">
        <v>1154</v>
      </c>
      <c r="H15" s="912">
        <v>892</v>
      </c>
      <c r="I15" s="912">
        <v>1028</v>
      </c>
      <c r="J15" s="912">
        <v>1001</v>
      </c>
      <c r="K15" s="912">
        <v>742</v>
      </c>
      <c r="L15" s="912">
        <v>706</v>
      </c>
      <c r="M15" s="912">
        <v>378</v>
      </c>
      <c r="N15" s="912">
        <v>551</v>
      </c>
      <c r="O15" s="912">
        <v>626</v>
      </c>
      <c r="P15" s="912">
        <v>931</v>
      </c>
      <c r="Q15" s="912">
        <v>1293</v>
      </c>
      <c r="R15" s="232"/>
      <c r="S15" s="157"/>
    </row>
    <row r="16" spans="1:19" s="137" customFormat="1" ht="26.25" customHeight="1">
      <c r="A16" s="943"/>
      <c r="B16" s="136"/>
      <c r="C16" s="944"/>
      <c r="D16" s="945" t="s">
        <v>607</v>
      </c>
      <c r="E16" s="946">
        <v>1287</v>
      </c>
      <c r="F16" s="946">
        <v>1230</v>
      </c>
      <c r="G16" s="946">
        <v>612</v>
      </c>
      <c r="H16" s="946">
        <v>594</v>
      </c>
      <c r="I16" s="946">
        <v>724</v>
      </c>
      <c r="J16" s="946">
        <v>819</v>
      </c>
      <c r="K16" s="946">
        <v>581</v>
      </c>
      <c r="L16" s="946">
        <v>548</v>
      </c>
      <c r="M16" s="946">
        <v>217</v>
      </c>
      <c r="N16" s="946">
        <v>338</v>
      </c>
      <c r="O16" s="946">
        <v>478</v>
      </c>
      <c r="P16" s="946">
        <v>710</v>
      </c>
      <c r="Q16" s="946">
        <v>1085</v>
      </c>
      <c r="R16" s="941"/>
      <c r="S16" s="136"/>
    </row>
    <row r="17" spans="1:19" s="156" customFormat="1" ht="18.75" customHeight="1">
      <c r="A17" s="159"/>
      <c r="B17" s="155"/>
      <c r="C17" s="594" t="s">
        <v>235</v>
      </c>
      <c r="D17" s="947" t="s">
        <v>608</v>
      </c>
      <c r="E17" s="933">
        <v>696</v>
      </c>
      <c r="F17" s="933">
        <v>423</v>
      </c>
      <c r="G17" s="933">
        <v>542</v>
      </c>
      <c r="H17" s="933">
        <v>298</v>
      </c>
      <c r="I17" s="933">
        <v>304</v>
      </c>
      <c r="J17" s="933">
        <v>182</v>
      </c>
      <c r="K17" s="933">
        <v>161</v>
      </c>
      <c r="L17" s="933">
        <v>158</v>
      </c>
      <c r="M17" s="933">
        <v>161</v>
      </c>
      <c r="N17" s="933">
        <v>213</v>
      </c>
      <c r="O17" s="933">
        <v>148</v>
      </c>
      <c r="P17" s="933">
        <v>221</v>
      </c>
      <c r="Q17" s="933">
        <v>208</v>
      </c>
      <c r="R17" s="229"/>
      <c r="S17" s="133"/>
    </row>
    <row r="18" spans="1:19" s="156" customFormat="1">
      <c r="A18" s="159"/>
      <c r="B18" s="155"/>
      <c r="C18" s="594"/>
      <c r="D18" s="233"/>
      <c r="E18" s="161"/>
      <c r="F18" s="161"/>
      <c r="G18" s="161"/>
      <c r="H18" s="161"/>
      <c r="I18" s="161"/>
      <c r="J18" s="161"/>
      <c r="K18" s="161"/>
      <c r="L18" s="161"/>
      <c r="M18" s="161"/>
      <c r="N18" s="161"/>
      <c r="O18" s="161"/>
      <c r="P18" s="161"/>
      <c r="Q18" s="161"/>
      <c r="R18" s="229"/>
      <c r="S18" s="133"/>
    </row>
    <row r="19" spans="1:19" s="156" customFormat="1" ht="13.5" customHeight="1">
      <c r="A19" s="159"/>
      <c r="B19" s="155"/>
      <c r="C19" s="594"/>
      <c r="D19" s="233"/>
      <c r="E19" s="151"/>
      <c r="F19" s="151"/>
      <c r="G19" s="151"/>
      <c r="H19" s="151"/>
      <c r="I19" s="151"/>
      <c r="J19" s="151"/>
      <c r="K19" s="151"/>
      <c r="L19" s="151"/>
      <c r="M19" s="151"/>
      <c r="N19" s="151"/>
      <c r="O19" s="151"/>
      <c r="P19" s="151"/>
      <c r="Q19" s="151"/>
      <c r="R19" s="229"/>
      <c r="S19" s="133"/>
    </row>
    <row r="20" spans="1:19" s="156" customFormat="1" ht="13.5" customHeight="1">
      <c r="A20" s="159"/>
      <c r="B20" s="155"/>
      <c r="C20" s="594"/>
      <c r="D20" s="478"/>
      <c r="E20" s="162"/>
      <c r="F20" s="162"/>
      <c r="G20" s="162"/>
      <c r="H20" s="162"/>
      <c r="I20" s="162"/>
      <c r="J20" s="162"/>
      <c r="K20" s="162"/>
      <c r="L20" s="162"/>
      <c r="M20" s="162"/>
      <c r="N20" s="162"/>
      <c r="O20" s="162"/>
      <c r="P20" s="162"/>
      <c r="Q20" s="162"/>
      <c r="R20" s="229"/>
      <c r="S20" s="133"/>
    </row>
    <row r="21" spans="1:19" s="156" customFormat="1" ht="13.5" customHeight="1">
      <c r="A21" s="159"/>
      <c r="B21" s="155"/>
      <c r="C21" s="594"/>
      <c r="D21" s="478"/>
      <c r="E21" s="162"/>
      <c r="F21" s="162"/>
      <c r="G21" s="162"/>
      <c r="H21" s="162"/>
      <c r="I21" s="162"/>
      <c r="J21" s="162"/>
      <c r="K21" s="162"/>
      <c r="L21" s="162"/>
      <c r="M21" s="162"/>
      <c r="N21" s="162"/>
      <c r="O21" s="162"/>
      <c r="P21" s="162"/>
      <c r="Q21" s="162"/>
      <c r="R21" s="229"/>
      <c r="S21" s="133"/>
    </row>
    <row r="22" spans="1:19" s="156" customFormat="1" ht="13.5" customHeight="1">
      <c r="A22" s="154"/>
      <c r="B22" s="155"/>
      <c r="C22" s="594"/>
      <c r="D22" s="478"/>
      <c r="E22" s="162"/>
      <c r="F22" s="162"/>
      <c r="G22" s="162"/>
      <c r="H22" s="162"/>
      <c r="I22" s="162"/>
      <c r="J22" s="162"/>
      <c r="K22" s="162"/>
      <c r="L22" s="162"/>
      <c r="M22" s="162"/>
      <c r="N22" s="162"/>
      <c r="O22" s="162"/>
      <c r="P22" s="162"/>
      <c r="Q22" s="162"/>
      <c r="R22" s="229"/>
      <c r="S22" s="133"/>
    </row>
    <row r="23" spans="1:19" s="156" customFormat="1" ht="13.5" customHeight="1">
      <c r="A23" s="154"/>
      <c r="B23" s="155"/>
      <c r="C23" s="594"/>
      <c r="D23" s="478"/>
      <c r="E23" s="162"/>
      <c r="F23" s="162"/>
      <c r="G23" s="162"/>
      <c r="H23" s="162"/>
      <c r="I23" s="162"/>
      <c r="J23" s="162"/>
      <c r="K23" s="162"/>
      <c r="L23" s="162"/>
      <c r="M23" s="162"/>
      <c r="N23" s="162"/>
      <c r="O23" s="162"/>
      <c r="P23" s="162"/>
      <c r="Q23" s="162"/>
      <c r="R23" s="229"/>
      <c r="S23" s="133"/>
    </row>
    <row r="24" spans="1:19" s="156" customFormat="1" ht="13.5" customHeight="1">
      <c r="A24" s="154"/>
      <c r="B24" s="155"/>
      <c r="C24" s="594"/>
      <c r="D24" s="478"/>
      <c r="E24" s="162"/>
      <c r="F24" s="162"/>
      <c r="G24" s="162"/>
      <c r="H24" s="162"/>
      <c r="I24" s="162"/>
      <c r="J24" s="162"/>
      <c r="K24" s="162"/>
      <c r="L24" s="162"/>
      <c r="M24" s="162"/>
      <c r="N24" s="162"/>
      <c r="O24" s="162"/>
      <c r="P24" s="162"/>
      <c r="Q24" s="162"/>
      <c r="R24" s="229"/>
      <c r="S24" s="133"/>
    </row>
    <row r="25" spans="1:19" s="156" customFormat="1" ht="13.5" customHeight="1">
      <c r="A25" s="154"/>
      <c r="B25" s="155"/>
      <c r="C25" s="594"/>
      <c r="D25" s="478"/>
      <c r="E25" s="162"/>
      <c r="F25" s="162"/>
      <c r="G25" s="162"/>
      <c r="H25" s="162"/>
      <c r="I25" s="162"/>
      <c r="J25" s="162"/>
      <c r="K25" s="162"/>
      <c r="L25" s="162"/>
      <c r="M25" s="162"/>
      <c r="N25" s="162"/>
      <c r="O25" s="162"/>
      <c r="P25" s="162"/>
      <c r="Q25" s="162"/>
      <c r="R25" s="229"/>
      <c r="S25" s="133"/>
    </row>
    <row r="26" spans="1:19" s="163" customFormat="1" ht="13.5" customHeight="1">
      <c r="A26" s="164"/>
      <c r="B26" s="165"/>
      <c r="C26" s="479"/>
      <c r="D26" s="231"/>
      <c r="E26" s="166"/>
      <c r="F26" s="166"/>
      <c r="G26" s="166"/>
      <c r="H26" s="166"/>
      <c r="I26" s="166"/>
      <c r="J26" s="166"/>
      <c r="K26" s="166"/>
      <c r="L26" s="166"/>
      <c r="M26" s="166"/>
      <c r="N26" s="166"/>
      <c r="O26" s="166"/>
      <c r="P26" s="166"/>
      <c r="Q26" s="166"/>
      <c r="R26" s="232"/>
      <c r="S26" s="157"/>
    </row>
    <row r="27" spans="1:19" ht="13.5" customHeight="1">
      <c r="A27" s="131"/>
      <c r="B27" s="133"/>
      <c r="C27" s="594"/>
      <c r="D27" s="134"/>
      <c r="E27" s="162"/>
      <c r="F27" s="162"/>
      <c r="G27" s="162"/>
      <c r="H27" s="162"/>
      <c r="I27" s="162"/>
      <c r="J27" s="162"/>
      <c r="K27" s="162"/>
      <c r="L27" s="162"/>
      <c r="M27" s="162"/>
      <c r="N27" s="162"/>
      <c r="O27" s="162"/>
      <c r="P27" s="162"/>
      <c r="Q27" s="162"/>
      <c r="R27" s="229"/>
      <c r="S27" s="133"/>
    </row>
    <row r="28" spans="1:19" s="156" customFormat="1" ht="13.5" customHeight="1">
      <c r="A28" s="154"/>
      <c r="B28" s="155"/>
      <c r="C28" s="594"/>
      <c r="D28" s="134"/>
      <c r="E28" s="162"/>
      <c r="F28" s="162"/>
      <c r="G28" s="162"/>
      <c r="H28" s="162"/>
      <c r="I28" s="162"/>
      <c r="J28" s="162"/>
      <c r="K28" s="162"/>
      <c r="L28" s="162"/>
      <c r="M28" s="162"/>
      <c r="N28" s="162"/>
      <c r="O28" s="162"/>
      <c r="P28" s="162"/>
      <c r="Q28" s="162"/>
      <c r="R28" s="229"/>
      <c r="S28" s="133"/>
    </row>
    <row r="29" spans="1:19" s="156" customFormat="1" ht="13.5" customHeight="1">
      <c r="A29" s="154"/>
      <c r="B29" s="155"/>
      <c r="C29" s="594"/>
      <c r="D29" s="233"/>
      <c r="E29" s="162"/>
      <c r="F29" s="162"/>
      <c r="G29" s="162"/>
      <c r="H29" s="162"/>
      <c r="I29" s="162"/>
      <c r="J29" s="162"/>
      <c r="K29" s="162"/>
      <c r="L29" s="162"/>
      <c r="M29" s="162"/>
      <c r="N29" s="162"/>
      <c r="O29" s="162"/>
      <c r="P29" s="162"/>
      <c r="Q29" s="162"/>
      <c r="R29" s="229"/>
      <c r="S29" s="133"/>
    </row>
    <row r="30" spans="1:19" s="156" customFormat="1" ht="13.5" customHeight="1">
      <c r="A30" s="154"/>
      <c r="B30" s="155"/>
      <c r="C30" s="594"/>
      <c r="D30" s="726"/>
      <c r="E30" s="727"/>
      <c r="F30" s="727"/>
      <c r="G30" s="727"/>
      <c r="H30" s="727"/>
      <c r="I30" s="727"/>
      <c r="J30" s="727"/>
      <c r="K30" s="727"/>
      <c r="L30" s="727"/>
      <c r="M30" s="727"/>
      <c r="N30" s="727"/>
      <c r="O30" s="727"/>
      <c r="P30" s="727"/>
      <c r="Q30" s="727"/>
      <c r="R30" s="229"/>
      <c r="S30" s="133"/>
    </row>
    <row r="31" spans="1:19" s="163" customFormat="1" ht="13.5" customHeight="1">
      <c r="A31" s="164"/>
      <c r="B31" s="165"/>
      <c r="C31" s="479"/>
      <c r="D31" s="728"/>
      <c r="E31" s="728"/>
      <c r="F31" s="728"/>
      <c r="G31" s="728"/>
      <c r="H31" s="728"/>
      <c r="I31" s="728"/>
      <c r="J31" s="728"/>
      <c r="K31" s="728"/>
      <c r="L31" s="728"/>
      <c r="M31" s="728"/>
      <c r="N31" s="728"/>
      <c r="O31" s="728"/>
      <c r="P31" s="728"/>
      <c r="Q31" s="728"/>
      <c r="R31" s="232"/>
      <c r="S31" s="157"/>
    </row>
    <row r="32" spans="1:19" ht="35.25" customHeight="1">
      <c r="A32" s="131"/>
      <c r="B32" s="133"/>
      <c r="C32" s="594"/>
      <c r="D32" s="729"/>
      <c r="E32" s="727"/>
      <c r="F32" s="727"/>
      <c r="G32" s="727"/>
      <c r="H32" s="727"/>
      <c r="I32" s="727"/>
      <c r="J32" s="727"/>
      <c r="K32" s="727"/>
      <c r="L32" s="727"/>
      <c r="M32" s="727"/>
      <c r="N32" s="727"/>
      <c r="O32" s="727"/>
      <c r="P32" s="727"/>
      <c r="Q32" s="727"/>
      <c r="R32" s="229"/>
      <c r="S32" s="133"/>
    </row>
    <row r="33" spans="1:19" ht="13.5" customHeight="1">
      <c r="A33" s="131"/>
      <c r="B33" s="133"/>
      <c r="C33" s="925" t="s">
        <v>178</v>
      </c>
      <c r="D33" s="926"/>
      <c r="E33" s="926"/>
      <c r="F33" s="926"/>
      <c r="G33" s="926"/>
      <c r="H33" s="926"/>
      <c r="I33" s="926"/>
      <c r="J33" s="926"/>
      <c r="K33" s="926"/>
      <c r="L33" s="926"/>
      <c r="M33" s="926"/>
      <c r="N33" s="926"/>
      <c r="O33" s="926"/>
      <c r="P33" s="926"/>
      <c r="Q33" s="927"/>
      <c r="R33" s="229"/>
      <c r="S33" s="160"/>
    </row>
    <row r="34" spans="1:19" s="156" customFormat="1" ht="3.75" customHeight="1">
      <c r="A34" s="154"/>
      <c r="B34" s="155"/>
      <c r="C34" s="594"/>
      <c r="D34" s="233"/>
      <c r="E34" s="162"/>
      <c r="F34" s="162"/>
      <c r="G34" s="162"/>
      <c r="H34" s="162"/>
      <c r="I34" s="162"/>
      <c r="J34" s="162"/>
      <c r="K34" s="162"/>
      <c r="L34" s="162"/>
      <c r="M34" s="162"/>
      <c r="N34" s="162"/>
      <c r="O34" s="162"/>
      <c r="P34" s="162"/>
      <c r="Q34" s="162"/>
      <c r="R34" s="229"/>
      <c r="S34" s="133"/>
    </row>
    <row r="35" spans="1:19" ht="12.75" customHeight="1">
      <c r="A35" s="131"/>
      <c r="B35" s="133"/>
      <c r="C35" s="1544"/>
      <c r="D35" s="1544"/>
      <c r="E35" s="911">
        <v>2004</v>
      </c>
      <c r="F35" s="913" t="s">
        <v>609</v>
      </c>
      <c r="G35" s="913" t="s">
        <v>610</v>
      </c>
      <c r="H35" s="913" t="s">
        <v>611</v>
      </c>
      <c r="I35" s="911" t="s">
        <v>612</v>
      </c>
      <c r="J35" s="911" t="s">
        <v>613</v>
      </c>
      <c r="K35" s="911" t="s">
        <v>614</v>
      </c>
      <c r="L35" s="904" t="s">
        <v>615</v>
      </c>
      <c r="M35" s="907" t="s">
        <v>616</v>
      </c>
      <c r="N35" s="921">
        <v>2013</v>
      </c>
      <c r="O35" s="921">
        <v>2014</v>
      </c>
      <c r="P35" s="921">
        <v>2015</v>
      </c>
      <c r="Q35" s="921">
        <v>2016</v>
      </c>
      <c r="R35" s="229"/>
      <c r="S35" s="133"/>
    </row>
    <row r="36" spans="1:19" ht="3.75" customHeight="1">
      <c r="A36" s="131"/>
      <c r="B36" s="133"/>
      <c r="C36" s="878"/>
      <c r="D36" s="878"/>
      <c r="E36" s="864"/>
      <c r="F36" s="864"/>
      <c r="G36" s="899"/>
      <c r="H36" s="914"/>
      <c r="I36" s="979"/>
      <c r="J36" s="979"/>
      <c r="K36" s="979"/>
      <c r="L36" s="899"/>
      <c r="M36" s="899"/>
      <c r="N36" s="922"/>
      <c r="O36" s="922"/>
      <c r="P36" s="922"/>
      <c r="Q36" s="922"/>
      <c r="R36" s="229"/>
      <c r="S36" s="133"/>
    </row>
    <row r="37" spans="1:19" ht="13.5" customHeight="1">
      <c r="A37" s="131"/>
      <c r="B37" s="133"/>
      <c r="C37" s="1541" t="s">
        <v>387</v>
      </c>
      <c r="D37" s="1542"/>
      <c r="E37" s="864"/>
      <c r="F37" s="864"/>
      <c r="G37" s="899"/>
      <c r="H37" s="914"/>
      <c r="I37" s="979"/>
      <c r="J37" s="979"/>
      <c r="K37" s="979"/>
      <c r="L37" s="899"/>
      <c r="M37" s="899"/>
      <c r="N37" s="922"/>
      <c r="O37" s="922"/>
      <c r="P37" s="922"/>
      <c r="Q37" s="922"/>
      <c r="R37" s="229"/>
      <c r="S37" s="133"/>
    </row>
    <row r="38" spans="1:19" s="167" customFormat="1" ht="13.5" customHeight="1">
      <c r="A38" s="159"/>
      <c r="B38" s="168"/>
      <c r="D38" s="924" t="s">
        <v>68</v>
      </c>
      <c r="E38" s="923" t="s">
        <v>388</v>
      </c>
      <c r="F38" s="879">
        <v>34</v>
      </c>
      <c r="G38" s="879">
        <v>49</v>
      </c>
      <c r="H38" s="879">
        <v>28</v>
      </c>
      <c r="I38" s="896">
        <v>54</v>
      </c>
      <c r="J38" s="896">
        <v>423</v>
      </c>
      <c r="K38" s="896">
        <v>324</v>
      </c>
      <c r="L38" s="905">
        <v>266</v>
      </c>
      <c r="M38" s="908">
        <v>550</v>
      </c>
      <c r="N38" s="900">
        <v>547</v>
      </c>
      <c r="O38" s="900">
        <v>344</v>
      </c>
      <c r="P38" s="900">
        <v>254</v>
      </c>
      <c r="Q38" s="900">
        <v>211</v>
      </c>
      <c r="R38" s="229"/>
      <c r="S38" s="133"/>
    </row>
    <row r="39" spans="1:19" s="156" customFormat="1" ht="18.75" customHeight="1">
      <c r="A39" s="154"/>
      <c r="B39" s="155"/>
      <c r="C39" s="594"/>
      <c r="D39" s="230"/>
      <c r="E39" s="865"/>
      <c r="F39" s="865"/>
      <c r="G39" s="909"/>
      <c r="H39" s="161"/>
      <c r="I39" s="898"/>
      <c r="J39" s="898"/>
      <c r="K39" s="898"/>
      <c r="L39" s="901"/>
      <c r="M39" s="909"/>
      <c r="N39" s="903"/>
      <c r="O39" s="903"/>
      <c r="P39" s="903"/>
      <c r="Q39" s="903"/>
      <c r="R39" s="229"/>
      <c r="S39" s="133"/>
    </row>
    <row r="40" spans="1:19" s="156" customFormat="1" ht="13.5" customHeight="1">
      <c r="A40" s="154"/>
      <c r="B40" s="155"/>
      <c r="C40" s="1541" t="s">
        <v>144</v>
      </c>
      <c r="D40" s="1542"/>
      <c r="E40" s="865"/>
      <c r="F40" s="865"/>
      <c r="G40" s="909"/>
      <c r="H40" s="161"/>
      <c r="I40" s="898"/>
      <c r="J40" s="898"/>
      <c r="K40" s="898"/>
      <c r="L40" s="901"/>
      <c r="M40" s="909"/>
      <c r="N40" s="903"/>
      <c r="O40" s="903"/>
      <c r="P40" s="903"/>
      <c r="Q40" s="903"/>
      <c r="R40" s="229"/>
      <c r="S40" s="133"/>
    </row>
    <row r="41" spans="1:19" s="163" customFormat="1" ht="13.5" customHeight="1">
      <c r="A41" s="164"/>
      <c r="B41" s="165"/>
      <c r="D41" s="924" t="s">
        <v>68</v>
      </c>
      <c r="E41" s="923" t="s">
        <v>388</v>
      </c>
      <c r="F41" s="880">
        <v>588</v>
      </c>
      <c r="G41" s="880">
        <v>664</v>
      </c>
      <c r="H41" s="880">
        <v>891</v>
      </c>
      <c r="I41" s="897">
        <v>1422</v>
      </c>
      <c r="J41" s="897">
        <v>19278</v>
      </c>
      <c r="K41" s="897">
        <v>6145</v>
      </c>
      <c r="L41" s="906">
        <v>3601</v>
      </c>
      <c r="M41" s="910">
        <v>8703</v>
      </c>
      <c r="N41" s="902">
        <v>7434</v>
      </c>
      <c r="O41" s="902">
        <v>4460</v>
      </c>
      <c r="P41" s="902">
        <v>3872</v>
      </c>
      <c r="Q41" s="902">
        <v>4126</v>
      </c>
      <c r="R41" s="232"/>
      <c r="S41" s="157"/>
    </row>
    <row r="42" spans="1:19" s="137" customFormat="1" ht="26.25" customHeight="1">
      <c r="A42" s="135"/>
      <c r="B42" s="136"/>
      <c r="C42" s="944"/>
      <c r="D42" s="945" t="s">
        <v>607</v>
      </c>
      <c r="E42" s="948" t="s">
        <v>388</v>
      </c>
      <c r="F42" s="950">
        <v>186</v>
      </c>
      <c r="G42" s="950">
        <v>101</v>
      </c>
      <c r="H42" s="950">
        <v>116</v>
      </c>
      <c r="I42" s="949">
        <v>122</v>
      </c>
      <c r="J42" s="949">
        <v>9492</v>
      </c>
      <c r="K42" s="949">
        <v>3334</v>
      </c>
      <c r="L42" s="951">
        <v>2266</v>
      </c>
      <c r="M42" s="952">
        <v>4718</v>
      </c>
      <c r="N42" s="953">
        <v>3439</v>
      </c>
      <c r="O42" s="953">
        <v>2281</v>
      </c>
      <c r="P42" s="953">
        <v>2413</v>
      </c>
      <c r="Q42" s="953">
        <v>2142</v>
      </c>
      <c r="R42" s="941"/>
      <c r="S42" s="136"/>
    </row>
    <row r="43" spans="1:19" s="156" customFormat="1" ht="18.75" customHeight="1">
      <c r="A43" s="154"/>
      <c r="B43" s="155"/>
      <c r="C43" s="594" t="s">
        <v>235</v>
      </c>
      <c r="D43" s="947" t="s">
        <v>608</v>
      </c>
      <c r="E43" s="923" t="s">
        <v>388</v>
      </c>
      <c r="F43" s="929">
        <v>402</v>
      </c>
      <c r="G43" s="929">
        <v>563</v>
      </c>
      <c r="H43" s="929">
        <v>775</v>
      </c>
      <c r="I43" s="928">
        <v>1300</v>
      </c>
      <c r="J43" s="928">
        <v>9786</v>
      </c>
      <c r="K43" s="928">
        <v>2811</v>
      </c>
      <c r="L43" s="930">
        <v>1335</v>
      </c>
      <c r="M43" s="931">
        <v>3985</v>
      </c>
      <c r="N43" s="932">
        <v>3995</v>
      </c>
      <c r="O43" s="932">
        <v>2179</v>
      </c>
      <c r="P43" s="932">
        <v>1459</v>
      </c>
      <c r="Q43" s="932">
        <v>1984</v>
      </c>
      <c r="R43" s="229"/>
      <c r="S43" s="133"/>
    </row>
    <row r="44" spans="1:19" s="156" customFormat="1" ht="13.5" customHeight="1">
      <c r="A44" s="154"/>
      <c r="B44" s="155"/>
      <c r="C44" s="594"/>
      <c r="D44" s="233"/>
      <c r="E44" s="162"/>
      <c r="F44" s="162"/>
      <c r="G44" s="162"/>
      <c r="H44" s="162"/>
      <c r="I44" s="162"/>
      <c r="J44" s="162"/>
      <c r="K44" s="162"/>
      <c r="L44" s="162"/>
      <c r="M44" s="162"/>
      <c r="N44" s="162"/>
      <c r="O44" s="162"/>
      <c r="P44" s="162"/>
      <c r="Q44" s="162"/>
      <c r="R44" s="229"/>
      <c r="S44" s="133"/>
    </row>
    <row r="45" spans="1:19" s="881" customFormat="1" ht="13.5" customHeight="1">
      <c r="A45" s="883"/>
      <c r="B45" s="883"/>
      <c r="C45" s="884"/>
      <c r="D45" s="726"/>
      <c r="E45" s="727"/>
      <c r="F45" s="727"/>
      <c r="G45" s="727"/>
      <c r="H45" s="727"/>
      <c r="I45" s="727"/>
      <c r="J45" s="727"/>
      <c r="K45" s="727"/>
      <c r="L45" s="727"/>
      <c r="M45" s="727"/>
      <c r="N45" s="727"/>
      <c r="O45" s="727"/>
      <c r="P45" s="727"/>
      <c r="Q45" s="727"/>
      <c r="R45" s="229"/>
      <c r="S45" s="133"/>
    </row>
    <row r="46" spans="1:19" s="882" customFormat="1" ht="13.5" customHeight="1">
      <c r="A46" s="728"/>
      <c r="B46" s="728"/>
      <c r="C46" s="886"/>
      <c r="D46" s="728"/>
      <c r="E46" s="887"/>
      <c r="F46" s="887"/>
      <c r="G46" s="887"/>
      <c r="H46" s="887"/>
      <c r="I46" s="887"/>
      <c r="J46" s="887"/>
      <c r="K46" s="887"/>
      <c r="L46" s="887"/>
      <c r="M46" s="887"/>
      <c r="N46" s="887"/>
      <c r="O46" s="887"/>
      <c r="P46" s="887"/>
      <c r="Q46" s="887"/>
      <c r="R46" s="229"/>
      <c r="S46" s="133"/>
    </row>
    <row r="47" spans="1:19" s="598" customFormat="1" ht="13.5" customHeight="1">
      <c r="A47" s="885"/>
      <c r="B47" s="885"/>
      <c r="C47" s="884"/>
      <c r="D47" s="729"/>
      <c r="E47" s="727"/>
      <c r="F47" s="727"/>
      <c r="G47" s="727"/>
      <c r="H47" s="727"/>
      <c r="I47" s="727"/>
      <c r="J47" s="727"/>
      <c r="K47" s="727"/>
      <c r="L47" s="727"/>
      <c r="M47" s="727"/>
      <c r="N47" s="727"/>
      <c r="O47" s="727"/>
      <c r="P47" s="727"/>
      <c r="Q47" s="727"/>
      <c r="R47" s="229"/>
      <c r="S47" s="133"/>
    </row>
    <row r="48" spans="1:19" s="881" customFormat="1" ht="13.5" customHeight="1">
      <c r="A48" s="883"/>
      <c r="B48" s="883"/>
      <c r="C48" s="884"/>
      <c r="D48" s="729"/>
      <c r="E48" s="727"/>
      <c r="F48" s="727"/>
      <c r="G48" s="727"/>
      <c r="H48" s="727"/>
      <c r="I48" s="727"/>
      <c r="J48" s="727"/>
      <c r="K48" s="727"/>
      <c r="L48" s="727"/>
      <c r="M48" s="727"/>
      <c r="N48" s="727"/>
      <c r="O48" s="727"/>
      <c r="P48" s="727"/>
      <c r="Q48" s="727"/>
      <c r="R48" s="229"/>
      <c r="S48" s="133"/>
    </row>
    <row r="49" spans="1:19" s="881" customFormat="1" ht="13.5" customHeight="1">
      <c r="A49" s="883"/>
      <c r="B49" s="883"/>
      <c r="C49" s="884"/>
      <c r="D49" s="726"/>
      <c r="E49" s="727"/>
      <c r="F49" s="727"/>
      <c r="G49" s="727"/>
      <c r="H49" s="727"/>
      <c r="I49" s="727"/>
      <c r="J49" s="727"/>
      <c r="K49" s="727"/>
      <c r="L49" s="727"/>
      <c r="M49" s="727"/>
      <c r="N49" s="727"/>
      <c r="O49" s="727"/>
      <c r="P49" s="727"/>
      <c r="Q49" s="727"/>
      <c r="R49" s="229"/>
      <c r="S49" s="133"/>
    </row>
    <row r="50" spans="1:19" s="881" customFormat="1" ht="13.5" customHeight="1">
      <c r="A50" s="883"/>
      <c r="B50" s="883"/>
      <c r="C50" s="884"/>
      <c r="D50" s="726"/>
      <c r="E50" s="727"/>
      <c r="F50" s="727"/>
      <c r="G50" s="727"/>
      <c r="H50" s="727"/>
      <c r="I50" s="727"/>
      <c r="J50" s="727"/>
      <c r="K50" s="727"/>
      <c r="L50" s="727"/>
      <c r="M50" s="727"/>
      <c r="N50" s="727"/>
      <c r="O50" s="727"/>
      <c r="P50" s="727"/>
      <c r="Q50" s="727"/>
      <c r="R50" s="229"/>
      <c r="S50" s="133"/>
    </row>
    <row r="51" spans="1:19" s="598" customFormat="1" ht="13.5" customHeight="1">
      <c r="A51" s="885"/>
      <c r="B51" s="885"/>
      <c r="C51" s="888"/>
      <c r="D51" s="1548"/>
      <c r="E51" s="1548"/>
      <c r="F51" s="1548"/>
      <c r="G51" s="1548"/>
      <c r="H51" s="889"/>
      <c r="I51" s="889"/>
      <c r="J51" s="889"/>
      <c r="K51" s="889"/>
      <c r="L51" s="889"/>
      <c r="M51" s="889"/>
      <c r="N51" s="889"/>
      <c r="O51" s="889"/>
      <c r="P51" s="889"/>
      <c r="Q51" s="889"/>
      <c r="R51" s="229"/>
      <c r="S51" s="133"/>
    </row>
    <row r="52" spans="1:19" s="598" customFormat="1" ht="13.5" customHeight="1">
      <c r="A52" s="885"/>
      <c r="B52" s="885"/>
      <c r="C52" s="885"/>
      <c r="D52" s="885"/>
      <c r="E52" s="885"/>
      <c r="F52" s="885"/>
      <c r="G52" s="885"/>
      <c r="H52" s="885"/>
      <c r="I52" s="885"/>
      <c r="J52" s="885"/>
      <c r="K52" s="885"/>
      <c r="L52" s="885"/>
      <c r="M52" s="885"/>
      <c r="N52" s="885"/>
      <c r="O52" s="885"/>
      <c r="P52" s="885"/>
      <c r="Q52" s="885"/>
      <c r="R52" s="229"/>
      <c r="S52" s="133"/>
    </row>
    <row r="53" spans="1:19" s="598" customFormat="1" ht="13.5" customHeight="1">
      <c r="A53" s="885"/>
      <c r="B53" s="885"/>
      <c r="C53" s="890"/>
      <c r="D53" s="891"/>
      <c r="E53" s="892"/>
      <c r="F53" s="892"/>
      <c r="G53" s="892"/>
      <c r="H53" s="892"/>
      <c r="I53" s="892"/>
      <c r="J53" s="892"/>
      <c r="K53" s="892"/>
      <c r="L53" s="892"/>
      <c r="M53" s="892"/>
      <c r="N53" s="892"/>
      <c r="O53" s="892"/>
      <c r="P53" s="892"/>
      <c r="Q53" s="892"/>
      <c r="R53" s="229"/>
      <c r="S53" s="133"/>
    </row>
    <row r="54" spans="1:19" s="598" customFormat="1" ht="13.5" customHeight="1">
      <c r="A54" s="885"/>
      <c r="B54" s="885"/>
      <c r="C54" s="1544"/>
      <c r="D54" s="1544"/>
      <c r="E54" s="893"/>
      <c r="F54" s="893"/>
      <c r="G54" s="893"/>
      <c r="H54" s="893"/>
      <c r="I54" s="893"/>
      <c r="J54" s="893"/>
      <c r="K54" s="893"/>
      <c r="L54" s="893"/>
      <c r="M54" s="893"/>
      <c r="N54" s="893"/>
      <c r="O54" s="893"/>
      <c r="P54" s="893"/>
      <c r="Q54" s="893"/>
      <c r="R54" s="229"/>
      <c r="S54" s="133"/>
    </row>
    <row r="55" spans="1:19" s="598" customFormat="1" ht="13.5" customHeight="1">
      <c r="A55" s="885"/>
      <c r="B55" s="885"/>
      <c r="C55" s="1547"/>
      <c r="D55" s="1547"/>
      <c r="E55" s="894"/>
      <c r="F55" s="894"/>
      <c r="G55" s="894"/>
      <c r="H55" s="894"/>
      <c r="I55" s="894"/>
      <c r="J55" s="894"/>
      <c r="K55" s="894"/>
      <c r="L55" s="894"/>
      <c r="M55" s="894"/>
      <c r="N55" s="894"/>
      <c r="O55" s="894"/>
      <c r="P55" s="894"/>
      <c r="Q55" s="894"/>
      <c r="R55" s="229"/>
      <c r="S55" s="133"/>
    </row>
    <row r="56" spans="1:19" s="598" customFormat="1" ht="13.5" customHeight="1">
      <c r="A56" s="885"/>
      <c r="B56" s="885"/>
      <c r="C56" s="886"/>
      <c r="D56" s="895"/>
      <c r="E56" s="894"/>
      <c r="F56" s="894"/>
      <c r="G56" s="894"/>
      <c r="H56" s="894"/>
      <c r="I56" s="894"/>
      <c r="J56" s="894"/>
      <c r="K56" s="894"/>
      <c r="L56" s="894"/>
      <c r="M56" s="894"/>
      <c r="N56" s="894"/>
      <c r="O56" s="894"/>
      <c r="P56" s="894"/>
      <c r="Q56" s="894"/>
      <c r="R56" s="229"/>
      <c r="S56" s="133"/>
    </row>
    <row r="57" spans="1:19" s="598" customFormat="1" ht="13.5" customHeight="1">
      <c r="A57" s="885"/>
      <c r="B57" s="885"/>
      <c r="C57" s="884"/>
      <c r="D57" s="729"/>
      <c r="E57" s="894"/>
      <c r="F57" s="894"/>
      <c r="G57" s="894"/>
      <c r="H57" s="894"/>
      <c r="I57" s="894"/>
      <c r="J57" s="894"/>
      <c r="K57" s="894"/>
      <c r="L57" s="894"/>
      <c r="M57" s="894"/>
      <c r="N57" s="894"/>
      <c r="O57" s="894"/>
      <c r="P57" s="894"/>
      <c r="Q57" s="894"/>
      <c r="R57" s="229"/>
      <c r="S57" s="133"/>
    </row>
    <row r="58" spans="1:19" s="942" customFormat="1" ht="13.5" customHeight="1">
      <c r="A58" s="940"/>
      <c r="B58" s="940"/>
      <c r="C58" s="1546" t="s">
        <v>617</v>
      </c>
      <c r="D58" s="1546"/>
      <c r="E58" s="1546"/>
      <c r="F58" s="1546"/>
      <c r="G58" s="1546"/>
      <c r="H58" s="1546"/>
      <c r="I58" s="1546"/>
      <c r="J58" s="1546"/>
      <c r="K58" s="1546"/>
      <c r="L58" s="1546"/>
      <c r="M58" s="1546"/>
      <c r="N58" s="1546"/>
      <c r="O58" s="1546"/>
      <c r="P58" s="1546"/>
      <c r="Q58" s="1546"/>
      <c r="R58" s="941"/>
      <c r="S58" s="136"/>
    </row>
    <row r="59" spans="1:19" s="137" customFormat="1" ht="13.5" customHeight="1">
      <c r="A59" s="940"/>
      <c r="B59" s="940"/>
      <c r="C59" s="1546"/>
      <c r="D59" s="1546"/>
      <c r="E59" s="1546"/>
      <c r="F59" s="1546"/>
      <c r="G59" s="1546"/>
      <c r="H59" s="1546"/>
      <c r="I59" s="1546"/>
      <c r="J59" s="1546"/>
      <c r="K59" s="1546"/>
      <c r="L59" s="1546"/>
      <c r="M59" s="1546"/>
      <c r="N59" s="1546"/>
      <c r="O59" s="1546"/>
      <c r="P59" s="1546"/>
      <c r="Q59" s="1546"/>
      <c r="R59" s="941"/>
      <c r="S59" s="136"/>
    </row>
    <row r="60" spans="1:19" s="410" customFormat="1" ht="13.5" customHeight="1">
      <c r="A60" s="885"/>
      <c r="B60" s="885"/>
      <c r="C60" s="474" t="s">
        <v>427</v>
      </c>
      <c r="D60" s="431"/>
      <c r="E60" s="915"/>
      <c r="F60" s="915"/>
      <c r="G60" s="915"/>
      <c r="H60" s="915"/>
      <c r="I60" s="916" t="s">
        <v>134</v>
      </c>
      <c r="J60" s="917"/>
      <c r="K60" s="917"/>
      <c r="L60" s="917"/>
      <c r="M60" s="506"/>
      <c r="N60" s="576"/>
      <c r="O60" s="576"/>
      <c r="P60" s="576"/>
      <c r="Q60" s="576"/>
      <c r="R60" s="229"/>
    </row>
    <row r="61" spans="1:19" ht="13.5" customHeight="1">
      <c r="A61" s="131"/>
      <c r="B61" s="133"/>
      <c r="C61" s="451"/>
      <c r="D61" s="133"/>
      <c r="E61" s="170"/>
      <c r="F61" s="1480">
        <v>43101</v>
      </c>
      <c r="G61" s="1480"/>
      <c r="H61" s="1480"/>
      <c r="I61" s="1480"/>
      <c r="J61" s="1480"/>
      <c r="K61" s="1480"/>
      <c r="L61" s="1480"/>
      <c r="M61" s="1480"/>
      <c r="N61" s="1480"/>
      <c r="O61" s="1480"/>
      <c r="P61" s="1480"/>
      <c r="Q61" s="1480"/>
      <c r="R61" s="399">
        <v>9</v>
      </c>
      <c r="S61" s="133"/>
    </row>
    <row r="62" spans="1:19" ht="15" customHeight="1">
      <c r="B62" s="451"/>
    </row>
  </sheetData>
  <dataConsolidate/>
  <mergeCells count="15">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F8:Q8"/>
  </mergeCells>
  <conditionalFormatting sqref="E9:Q11 E8 H35:Q37 E35:G35">
    <cfRule type="cellIs" dxfId="17"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V76"/>
  <sheetViews>
    <sheetView showRuler="0" zoomScaleNormal="100" workbookViewId="0"/>
  </sheetViews>
  <sheetFormatPr defaultRowHeight="12.75"/>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19" ht="13.5" customHeight="1">
      <c r="A1" s="2"/>
      <c r="B1" s="4"/>
      <c r="C1" s="4"/>
      <c r="D1" s="1552" t="s">
        <v>318</v>
      </c>
      <c r="E1" s="1552"/>
      <c r="F1" s="1552"/>
      <c r="G1" s="1552"/>
      <c r="H1" s="1552"/>
      <c r="I1" s="1552"/>
      <c r="J1" s="1552"/>
      <c r="K1" s="1552"/>
      <c r="L1" s="1552"/>
      <c r="M1" s="1552"/>
      <c r="N1" s="1552"/>
      <c r="O1" s="1552"/>
      <c r="P1" s="1552"/>
      <c r="Q1" s="1552"/>
      <c r="R1" s="1552"/>
      <c r="S1" s="2"/>
    </row>
    <row r="2" spans="1:19" ht="6" customHeight="1">
      <c r="A2" s="2"/>
      <c r="B2" s="1553"/>
      <c r="C2" s="1554"/>
      <c r="D2" s="1555"/>
      <c r="E2" s="4"/>
      <c r="F2" s="4"/>
      <c r="G2" s="4"/>
      <c r="H2" s="4"/>
      <c r="I2" s="4"/>
      <c r="J2" s="4"/>
      <c r="K2" s="4"/>
      <c r="L2" s="4"/>
      <c r="M2" s="4"/>
      <c r="N2" s="4"/>
      <c r="O2" s="4"/>
      <c r="P2" s="4"/>
      <c r="Q2" s="4"/>
      <c r="R2" s="4"/>
      <c r="S2" s="2"/>
    </row>
    <row r="3" spans="1:19" ht="13.5" customHeight="1" thickBot="1">
      <c r="A3" s="2"/>
      <c r="B3" s="222"/>
      <c r="C3" s="4"/>
      <c r="D3" s="4"/>
      <c r="E3" s="611"/>
      <c r="F3" s="611"/>
      <c r="G3" s="611"/>
      <c r="H3" s="611"/>
      <c r="I3" s="538"/>
      <c r="J3" s="611"/>
      <c r="K3" s="611"/>
      <c r="L3" s="611"/>
      <c r="M3" s="611"/>
      <c r="N3" s="611"/>
      <c r="O3" s="611"/>
      <c r="P3" s="611"/>
      <c r="Q3" s="611" t="s">
        <v>73</v>
      </c>
      <c r="R3" s="4"/>
      <c r="S3" s="2"/>
    </row>
    <row r="4" spans="1:19" s="7" customFormat="1" ht="13.5" customHeight="1" thickBot="1">
      <c r="A4" s="6"/>
      <c r="B4" s="221"/>
      <c r="C4" s="395" t="s">
        <v>213</v>
      </c>
      <c r="D4" s="539"/>
      <c r="E4" s="539"/>
      <c r="F4" s="539"/>
      <c r="G4" s="539"/>
      <c r="H4" s="539"/>
      <c r="I4" s="539"/>
      <c r="J4" s="539"/>
      <c r="K4" s="539"/>
      <c r="L4" s="539"/>
      <c r="M4" s="539"/>
      <c r="N4" s="539"/>
      <c r="O4" s="539"/>
      <c r="P4" s="539"/>
      <c r="Q4" s="540"/>
      <c r="R4" s="4"/>
      <c r="S4" s="6"/>
    </row>
    <row r="5" spans="1:19" ht="4.5" customHeight="1">
      <c r="A5" s="2"/>
      <c r="B5" s="222"/>
      <c r="C5" s="1556" t="s">
        <v>78</v>
      </c>
      <c r="D5" s="1556"/>
      <c r="E5" s="1557"/>
      <c r="F5" s="1557"/>
      <c r="G5" s="1557"/>
      <c r="H5" s="1557"/>
      <c r="I5" s="1557"/>
      <c r="J5" s="1557"/>
      <c r="K5" s="1557"/>
      <c r="L5" s="1557"/>
      <c r="M5" s="1557"/>
      <c r="N5" s="1557"/>
      <c r="O5" s="615"/>
      <c r="P5" s="615"/>
      <c r="Q5" s="615"/>
      <c r="R5" s="4"/>
      <c r="S5" s="2"/>
    </row>
    <row r="6" spans="1:19" ht="12" customHeight="1">
      <c r="A6" s="2"/>
      <c r="B6" s="222"/>
      <c r="C6" s="1556"/>
      <c r="D6" s="1556"/>
      <c r="E6" s="1330" t="str">
        <f>+'11desemprego_IEFP'!E6:N6</f>
        <v>2016</v>
      </c>
      <c r="F6" s="1558" t="str">
        <f>+'11desemprego_IEFP'!F6</f>
        <v>2017</v>
      </c>
      <c r="G6" s="1558"/>
      <c r="H6" s="1558"/>
      <c r="I6" s="1558"/>
      <c r="J6" s="1558"/>
      <c r="K6" s="1558"/>
      <c r="L6" s="1558"/>
      <c r="M6" s="1558"/>
      <c r="N6" s="1558"/>
      <c r="O6" s="1558"/>
      <c r="P6" s="1558"/>
      <c r="Q6" s="1558"/>
      <c r="R6" s="4"/>
      <c r="S6" s="2"/>
    </row>
    <row r="7" spans="1:19">
      <c r="A7" s="2"/>
      <c r="B7" s="222"/>
      <c r="C7" s="618"/>
      <c r="D7" s="618"/>
      <c r="E7" s="612" t="s">
        <v>94</v>
      </c>
      <c r="F7" s="723" t="s">
        <v>93</v>
      </c>
      <c r="G7" s="723" t="s">
        <v>104</v>
      </c>
      <c r="H7" s="723" t="s">
        <v>103</v>
      </c>
      <c r="I7" s="723" t="s">
        <v>102</v>
      </c>
      <c r="J7" s="723" t="s">
        <v>101</v>
      </c>
      <c r="K7" s="723" t="s">
        <v>100</v>
      </c>
      <c r="L7" s="723" t="s">
        <v>99</v>
      </c>
      <c r="M7" s="723" t="s">
        <v>98</v>
      </c>
      <c r="N7" s="723" t="s">
        <v>97</v>
      </c>
      <c r="O7" s="723" t="s">
        <v>96</v>
      </c>
      <c r="P7" s="723" t="s">
        <v>95</v>
      </c>
      <c r="Q7" s="723" t="s">
        <v>94</v>
      </c>
      <c r="R7" s="615"/>
      <c r="S7" s="2"/>
    </row>
    <row r="8" spans="1:19" s="527" customFormat="1" ht="15" customHeight="1">
      <c r="A8" s="91"/>
      <c r="B8" s="223"/>
      <c r="C8" s="1551" t="s">
        <v>68</v>
      </c>
      <c r="D8" s="1551"/>
      <c r="E8" s="541">
        <v>46032</v>
      </c>
      <c r="F8" s="542">
        <v>59506</v>
      </c>
      <c r="G8" s="542">
        <v>43954</v>
      </c>
      <c r="H8" s="542">
        <v>50848</v>
      </c>
      <c r="I8" s="542">
        <v>37706</v>
      </c>
      <c r="J8" s="542">
        <v>43573</v>
      </c>
      <c r="K8" s="542">
        <v>41206</v>
      </c>
      <c r="L8" s="542">
        <v>43355</v>
      </c>
      <c r="M8" s="542">
        <v>42596</v>
      </c>
      <c r="N8" s="542">
        <v>58887</v>
      </c>
      <c r="O8" s="542">
        <v>53715</v>
      </c>
      <c r="P8" s="542">
        <v>56884</v>
      </c>
      <c r="Q8" s="542">
        <v>40939</v>
      </c>
      <c r="R8" s="528"/>
      <c r="S8" s="91"/>
    </row>
    <row r="9" spans="1:19" s="536" customFormat="1" ht="11.25" customHeight="1">
      <c r="A9" s="543"/>
      <c r="B9" s="544"/>
      <c r="C9" s="545"/>
      <c r="D9" s="464" t="s">
        <v>187</v>
      </c>
      <c r="E9" s="148">
        <v>15172</v>
      </c>
      <c r="F9" s="158">
        <v>19649</v>
      </c>
      <c r="G9" s="158">
        <v>15305</v>
      </c>
      <c r="H9" s="158">
        <v>18156</v>
      </c>
      <c r="I9" s="158">
        <v>13357</v>
      </c>
      <c r="J9" s="158">
        <v>15393</v>
      </c>
      <c r="K9" s="158">
        <v>15221</v>
      </c>
      <c r="L9" s="158">
        <v>15887</v>
      </c>
      <c r="M9" s="158">
        <v>15815</v>
      </c>
      <c r="N9" s="158">
        <v>22234</v>
      </c>
      <c r="O9" s="158">
        <v>18538</v>
      </c>
      <c r="P9" s="158">
        <v>18226</v>
      </c>
      <c r="Q9" s="158">
        <v>13927</v>
      </c>
      <c r="R9" s="546"/>
      <c r="S9" s="543"/>
    </row>
    <row r="10" spans="1:19" s="536" customFormat="1" ht="11.25" customHeight="1">
      <c r="A10" s="543"/>
      <c r="B10" s="544"/>
      <c r="C10" s="545"/>
      <c r="D10" s="464" t="s">
        <v>188</v>
      </c>
      <c r="E10" s="148">
        <v>9732</v>
      </c>
      <c r="F10" s="158">
        <v>12220</v>
      </c>
      <c r="G10" s="158">
        <v>8845</v>
      </c>
      <c r="H10" s="158">
        <v>10121</v>
      </c>
      <c r="I10" s="158">
        <v>7563</v>
      </c>
      <c r="J10" s="158">
        <v>8481</v>
      </c>
      <c r="K10" s="158">
        <v>8369</v>
      </c>
      <c r="L10" s="158">
        <v>9120</v>
      </c>
      <c r="M10" s="158">
        <v>8679</v>
      </c>
      <c r="N10" s="158">
        <v>12496</v>
      </c>
      <c r="O10" s="158">
        <v>10278</v>
      </c>
      <c r="P10" s="158">
        <v>10220</v>
      </c>
      <c r="Q10" s="158">
        <v>8229</v>
      </c>
      <c r="R10" s="546"/>
      <c r="S10" s="543"/>
    </row>
    <row r="11" spans="1:19" s="536" customFormat="1" ht="11.25" customHeight="1">
      <c r="A11" s="543"/>
      <c r="B11" s="544"/>
      <c r="C11" s="545"/>
      <c r="D11" s="464" t="s">
        <v>189</v>
      </c>
      <c r="E11" s="148">
        <v>11033</v>
      </c>
      <c r="F11" s="158">
        <v>16067</v>
      </c>
      <c r="G11" s="158">
        <v>12143</v>
      </c>
      <c r="H11" s="158">
        <v>14166</v>
      </c>
      <c r="I11" s="158">
        <v>10258</v>
      </c>
      <c r="J11" s="158">
        <v>12195</v>
      </c>
      <c r="K11" s="158">
        <v>10959</v>
      </c>
      <c r="L11" s="158">
        <v>11061</v>
      </c>
      <c r="M11" s="158">
        <v>11202</v>
      </c>
      <c r="N11" s="158">
        <v>14020</v>
      </c>
      <c r="O11" s="158">
        <v>13001</v>
      </c>
      <c r="P11" s="158">
        <v>12219</v>
      </c>
      <c r="Q11" s="158">
        <v>9403</v>
      </c>
      <c r="R11" s="546"/>
      <c r="S11" s="543"/>
    </row>
    <row r="12" spans="1:19" s="536" customFormat="1" ht="11.25" customHeight="1">
      <c r="A12" s="543"/>
      <c r="B12" s="544"/>
      <c r="C12" s="545"/>
      <c r="D12" s="464" t="s">
        <v>190</v>
      </c>
      <c r="E12" s="148">
        <v>3802</v>
      </c>
      <c r="F12" s="158">
        <v>4796</v>
      </c>
      <c r="G12" s="158">
        <v>3361</v>
      </c>
      <c r="H12" s="158">
        <v>3948</v>
      </c>
      <c r="I12" s="158">
        <v>2874</v>
      </c>
      <c r="J12" s="158">
        <v>3188</v>
      </c>
      <c r="K12" s="158">
        <v>3174</v>
      </c>
      <c r="L12" s="158">
        <v>3724</v>
      </c>
      <c r="M12" s="158">
        <v>3394</v>
      </c>
      <c r="N12" s="158">
        <v>4745</v>
      </c>
      <c r="O12" s="158">
        <v>5115</v>
      </c>
      <c r="P12" s="158">
        <v>3944</v>
      </c>
      <c r="Q12" s="158">
        <v>3120</v>
      </c>
      <c r="R12" s="546"/>
      <c r="S12" s="543"/>
    </row>
    <row r="13" spans="1:19" s="536" customFormat="1" ht="11.25" customHeight="1">
      <c r="A13" s="543"/>
      <c r="B13" s="544"/>
      <c r="C13" s="545"/>
      <c r="D13" s="464" t="s">
        <v>191</v>
      </c>
      <c r="E13" s="148">
        <v>4374</v>
      </c>
      <c r="F13" s="158">
        <v>3838</v>
      </c>
      <c r="G13" s="158">
        <v>2313</v>
      </c>
      <c r="H13" s="158">
        <v>2290</v>
      </c>
      <c r="I13" s="158">
        <v>1422</v>
      </c>
      <c r="J13" s="158">
        <v>1627</v>
      </c>
      <c r="K13" s="158">
        <v>1457</v>
      </c>
      <c r="L13" s="158">
        <v>1432</v>
      </c>
      <c r="M13" s="158">
        <v>1401</v>
      </c>
      <c r="N13" s="158">
        <v>2571</v>
      </c>
      <c r="O13" s="158">
        <v>3843</v>
      </c>
      <c r="P13" s="158">
        <v>9446</v>
      </c>
      <c r="Q13" s="158">
        <v>4433</v>
      </c>
      <c r="R13" s="546"/>
      <c r="S13" s="543"/>
    </row>
    <row r="14" spans="1:19" s="536" customFormat="1" ht="11.25" customHeight="1">
      <c r="A14" s="543"/>
      <c r="B14" s="544"/>
      <c r="C14" s="545"/>
      <c r="D14" s="464" t="s">
        <v>130</v>
      </c>
      <c r="E14" s="148">
        <v>926</v>
      </c>
      <c r="F14" s="158">
        <v>1368</v>
      </c>
      <c r="G14" s="158">
        <v>864</v>
      </c>
      <c r="H14" s="158">
        <v>1098</v>
      </c>
      <c r="I14" s="158">
        <v>1344</v>
      </c>
      <c r="J14" s="158">
        <v>1611</v>
      </c>
      <c r="K14" s="158">
        <v>973</v>
      </c>
      <c r="L14" s="158">
        <v>912</v>
      </c>
      <c r="M14" s="158">
        <v>926</v>
      </c>
      <c r="N14" s="158">
        <v>1197</v>
      </c>
      <c r="O14" s="158">
        <v>1404</v>
      </c>
      <c r="P14" s="158">
        <v>1375</v>
      </c>
      <c r="Q14" s="158">
        <v>925</v>
      </c>
      <c r="R14" s="546"/>
      <c r="S14" s="543"/>
    </row>
    <row r="15" spans="1:19" s="536" customFormat="1" ht="11.25" customHeight="1">
      <c r="A15" s="543"/>
      <c r="B15" s="544"/>
      <c r="C15" s="545"/>
      <c r="D15" s="464" t="s">
        <v>131</v>
      </c>
      <c r="E15" s="148">
        <v>993</v>
      </c>
      <c r="F15" s="158">
        <v>1568</v>
      </c>
      <c r="G15" s="158">
        <v>1123</v>
      </c>
      <c r="H15" s="158">
        <v>1069</v>
      </c>
      <c r="I15" s="158">
        <v>888</v>
      </c>
      <c r="J15" s="158">
        <v>1078</v>
      </c>
      <c r="K15" s="158">
        <v>1053</v>
      </c>
      <c r="L15" s="158">
        <v>1219</v>
      </c>
      <c r="M15" s="158">
        <v>1179</v>
      </c>
      <c r="N15" s="158">
        <v>1624</v>
      </c>
      <c r="O15" s="158">
        <v>1536</v>
      </c>
      <c r="P15" s="158">
        <v>1454</v>
      </c>
      <c r="Q15" s="158">
        <v>902</v>
      </c>
      <c r="R15" s="546"/>
      <c r="S15" s="543"/>
    </row>
    <row r="16" spans="1:19" s="552" customFormat="1" ht="15" customHeight="1">
      <c r="A16" s="547"/>
      <c r="B16" s="548"/>
      <c r="C16" s="1551" t="s">
        <v>288</v>
      </c>
      <c r="D16" s="1551"/>
      <c r="E16" s="549"/>
      <c r="F16" s="550"/>
      <c r="G16" s="550"/>
      <c r="H16" s="550"/>
      <c r="I16" s="550"/>
      <c r="J16" s="550"/>
      <c r="K16" s="550"/>
      <c r="L16" s="550"/>
      <c r="M16" s="550"/>
      <c r="N16" s="550"/>
      <c r="O16" s="550"/>
      <c r="P16" s="550"/>
      <c r="Q16" s="550"/>
      <c r="R16" s="551"/>
      <c r="S16" s="547"/>
    </row>
    <row r="17" spans="1:19" s="536" customFormat="1" ht="12" customHeight="1">
      <c r="A17" s="543"/>
      <c r="B17" s="544"/>
      <c r="C17" s="545"/>
      <c r="D17" s="93" t="s">
        <v>580</v>
      </c>
      <c r="E17" s="158">
        <v>4562</v>
      </c>
      <c r="F17" s="158">
        <v>7157</v>
      </c>
      <c r="G17" s="158">
        <v>5527</v>
      </c>
      <c r="H17" s="158">
        <v>6282</v>
      </c>
      <c r="I17" s="158">
        <v>4501</v>
      </c>
      <c r="J17" s="158">
        <v>5467</v>
      </c>
      <c r="K17" s="158">
        <v>4669</v>
      </c>
      <c r="L17" s="158">
        <v>4601</v>
      </c>
      <c r="M17" s="158">
        <v>4719</v>
      </c>
      <c r="N17" s="158">
        <v>6155</v>
      </c>
      <c r="O17" s="158">
        <v>6703</v>
      </c>
      <c r="P17" s="158">
        <v>6297</v>
      </c>
      <c r="Q17" s="158">
        <v>3987</v>
      </c>
      <c r="R17" s="546"/>
      <c r="S17" s="543"/>
    </row>
    <row r="18" spans="1:19" s="536" customFormat="1" ht="12" customHeight="1">
      <c r="A18" s="543"/>
      <c r="B18" s="544"/>
      <c r="C18" s="545"/>
      <c r="D18" s="93" t="s">
        <v>581</v>
      </c>
      <c r="E18" s="158">
        <v>4193</v>
      </c>
      <c r="F18" s="158">
        <v>5028</v>
      </c>
      <c r="G18" s="158">
        <v>3615</v>
      </c>
      <c r="H18" s="158">
        <v>4236</v>
      </c>
      <c r="I18" s="158">
        <v>3251</v>
      </c>
      <c r="J18" s="158">
        <v>3786</v>
      </c>
      <c r="K18" s="158">
        <v>3283</v>
      </c>
      <c r="L18" s="158">
        <v>3386</v>
      </c>
      <c r="M18" s="158">
        <v>3693</v>
      </c>
      <c r="N18" s="158">
        <v>3836</v>
      </c>
      <c r="O18" s="158">
        <v>4207</v>
      </c>
      <c r="P18" s="158">
        <v>3856</v>
      </c>
      <c r="Q18" s="158">
        <v>3484</v>
      </c>
      <c r="R18" s="546"/>
      <c r="S18" s="543"/>
    </row>
    <row r="19" spans="1:19" s="536" customFormat="1" ht="12" customHeight="1">
      <c r="A19" s="543"/>
      <c r="B19" s="544"/>
      <c r="C19" s="545"/>
      <c r="D19" s="93" t="s">
        <v>582</v>
      </c>
      <c r="E19" s="158">
        <v>3189</v>
      </c>
      <c r="F19" s="158">
        <v>3883</v>
      </c>
      <c r="G19" s="158">
        <v>2726</v>
      </c>
      <c r="H19" s="158">
        <v>3035</v>
      </c>
      <c r="I19" s="158">
        <v>2169</v>
      </c>
      <c r="J19" s="158">
        <v>2413</v>
      </c>
      <c r="K19" s="158">
        <v>2658</v>
      </c>
      <c r="L19" s="158">
        <v>2321</v>
      </c>
      <c r="M19" s="158">
        <v>2116</v>
      </c>
      <c r="N19" s="158">
        <v>2711</v>
      </c>
      <c r="O19" s="158">
        <v>3514</v>
      </c>
      <c r="P19" s="158">
        <v>5514</v>
      </c>
      <c r="Q19" s="158">
        <v>2980</v>
      </c>
      <c r="R19" s="546"/>
      <c r="S19" s="543"/>
    </row>
    <row r="20" spans="1:19" s="536" customFormat="1" ht="12" customHeight="1">
      <c r="A20" s="543"/>
      <c r="B20" s="544"/>
      <c r="C20" s="545"/>
      <c r="D20" s="93" t="s">
        <v>583</v>
      </c>
      <c r="E20" s="158">
        <v>3155</v>
      </c>
      <c r="F20" s="158">
        <v>3932</v>
      </c>
      <c r="G20" s="158">
        <v>2975</v>
      </c>
      <c r="H20" s="158">
        <v>3442</v>
      </c>
      <c r="I20" s="158">
        <v>2676</v>
      </c>
      <c r="J20" s="158">
        <v>3221</v>
      </c>
      <c r="K20" s="158">
        <v>2655</v>
      </c>
      <c r="L20" s="158">
        <v>2442</v>
      </c>
      <c r="M20" s="158">
        <v>2410</v>
      </c>
      <c r="N20" s="158">
        <v>3122</v>
      </c>
      <c r="O20" s="158">
        <v>3828</v>
      </c>
      <c r="P20" s="158">
        <v>5007</v>
      </c>
      <c r="Q20" s="158">
        <v>2903</v>
      </c>
      <c r="R20" s="546"/>
      <c r="S20" s="543"/>
    </row>
    <row r="21" spans="1:19" s="536" customFormat="1" ht="11.25" customHeight="1">
      <c r="A21" s="543"/>
      <c r="B21" s="544"/>
      <c r="C21" s="545"/>
      <c r="D21" s="93" t="s">
        <v>584</v>
      </c>
      <c r="E21" s="158">
        <v>3245</v>
      </c>
      <c r="F21" s="158">
        <v>2977</v>
      </c>
      <c r="G21" s="158">
        <v>2199</v>
      </c>
      <c r="H21" s="158">
        <v>2399</v>
      </c>
      <c r="I21" s="158">
        <v>1831</v>
      </c>
      <c r="J21" s="158">
        <v>2108</v>
      </c>
      <c r="K21" s="158">
        <v>1775</v>
      </c>
      <c r="L21" s="158">
        <v>2029</v>
      </c>
      <c r="M21" s="158">
        <v>2020</v>
      </c>
      <c r="N21" s="158">
        <v>1828</v>
      </c>
      <c r="O21" s="158">
        <v>2035</v>
      </c>
      <c r="P21" s="158">
        <v>2073</v>
      </c>
      <c r="Q21" s="158">
        <v>2581</v>
      </c>
      <c r="R21" s="546"/>
      <c r="S21" s="543"/>
    </row>
    <row r="22" spans="1:19" s="536" customFormat="1" ht="15" customHeight="1">
      <c r="A22" s="543"/>
      <c r="B22" s="544"/>
      <c r="C22" s="1551" t="s">
        <v>214</v>
      </c>
      <c r="D22" s="1551"/>
      <c r="E22" s="541">
        <v>4501</v>
      </c>
      <c r="F22" s="542">
        <v>7255</v>
      </c>
      <c r="G22" s="542">
        <v>5967</v>
      </c>
      <c r="H22" s="542">
        <v>6667</v>
      </c>
      <c r="I22" s="542">
        <v>4148</v>
      </c>
      <c r="J22" s="542">
        <v>5071</v>
      </c>
      <c r="K22" s="542">
        <v>4873</v>
      </c>
      <c r="L22" s="542">
        <v>6480</v>
      </c>
      <c r="M22" s="542">
        <v>6670</v>
      </c>
      <c r="N22" s="542">
        <v>8384</v>
      </c>
      <c r="O22" s="542">
        <v>7708</v>
      </c>
      <c r="P22" s="542">
        <v>6857</v>
      </c>
      <c r="Q22" s="542">
        <v>3946</v>
      </c>
      <c r="R22" s="546"/>
      <c r="S22" s="543"/>
    </row>
    <row r="23" spans="1:19" s="552" customFormat="1" ht="12" customHeight="1">
      <c r="A23" s="547"/>
      <c r="B23" s="548"/>
      <c r="C23" s="1551" t="s">
        <v>289</v>
      </c>
      <c r="D23" s="1551"/>
      <c r="E23" s="541">
        <v>41531</v>
      </c>
      <c r="F23" s="542">
        <v>52251</v>
      </c>
      <c r="G23" s="542">
        <v>37987</v>
      </c>
      <c r="H23" s="542">
        <v>44181</v>
      </c>
      <c r="I23" s="542">
        <v>33558</v>
      </c>
      <c r="J23" s="542">
        <v>38502</v>
      </c>
      <c r="K23" s="542">
        <v>36333</v>
      </c>
      <c r="L23" s="542">
        <v>36875</v>
      </c>
      <c r="M23" s="542">
        <v>35926</v>
      </c>
      <c r="N23" s="542">
        <v>50503</v>
      </c>
      <c r="O23" s="542">
        <v>46007</v>
      </c>
      <c r="P23" s="542">
        <v>50027</v>
      </c>
      <c r="Q23" s="542">
        <v>36993</v>
      </c>
      <c r="R23" s="553"/>
      <c r="S23" s="547"/>
    </row>
    <row r="24" spans="1:19" s="536" customFormat="1" ht="12.75" customHeight="1">
      <c r="A24" s="543"/>
      <c r="B24" s="554"/>
      <c r="C24" s="545"/>
      <c r="D24" s="470" t="s">
        <v>338</v>
      </c>
      <c r="E24" s="148">
        <v>2018</v>
      </c>
      <c r="F24" s="158">
        <v>2425</v>
      </c>
      <c r="G24" s="158">
        <v>1490</v>
      </c>
      <c r="H24" s="158">
        <v>2581</v>
      </c>
      <c r="I24" s="158">
        <v>1428</v>
      </c>
      <c r="J24" s="158">
        <v>1520</v>
      </c>
      <c r="K24" s="158">
        <v>1618</v>
      </c>
      <c r="L24" s="158">
        <v>2049</v>
      </c>
      <c r="M24" s="158">
        <v>1457</v>
      </c>
      <c r="N24" s="158">
        <v>2086</v>
      </c>
      <c r="O24" s="158">
        <v>2918</v>
      </c>
      <c r="P24" s="158">
        <v>3083</v>
      </c>
      <c r="Q24" s="158">
        <v>1743</v>
      </c>
      <c r="R24" s="546"/>
      <c r="S24" s="543"/>
    </row>
    <row r="25" spans="1:19" s="536" customFormat="1" ht="11.25" customHeight="1">
      <c r="A25" s="543"/>
      <c r="B25" s="554"/>
      <c r="C25" s="545"/>
      <c r="D25" s="470" t="s">
        <v>215</v>
      </c>
      <c r="E25" s="148">
        <v>8911</v>
      </c>
      <c r="F25" s="158">
        <v>10796</v>
      </c>
      <c r="G25" s="158">
        <v>8104</v>
      </c>
      <c r="H25" s="158">
        <v>9200</v>
      </c>
      <c r="I25" s="158">
        <v>6878</v>
      </c>
      <c r="J25" s="158">
        <v>7998</v>
      </c>
      <c r="K25" s="158">
        <v>7078</v>
      </c>
      <c r="L25" s="158">
        <v>7152</v>
      </c>
      <c r="M25" s="158">
        <v>7236</v>
      </c>
      <c r="N25" s="158">
        <v>8012</v>
      </c>
      <c r="O25" s="158">
        <v>8726</v>
      </c>
      <c r="P25" s="158">
        <v>8411</v>
      </c>
      <c r="Q25" s="158">
        <v>7658</v>
      </c>
      <c r="R25" s="546"/>
      <c r="S25" s="543"/>
    </row>
    <row r="26" spans="1:19" s="536" customFormat="1" ht="11.25" customHeight="1">
      <c r="A26" s="543"/>
      <c r="B26" s="554"/>
      <c r="C26" s="545"/>
      <c r="D26" s="470" t="s">
        <v>163</v>
      </c>
      <c r="E26" s="148">
        <v>30486</v>
      </c>
      <c r="F26" s="158">
        <v>38813</v>
      </c>
      <c r="G26" s="158">
        <v>28197</v>
      </c>
      <c r="H26" s="158">
        <v>32185</v>
      </c>
      <c r="I26" s="158">
        <v>25117</v>
      </c>
      <c r="J26" s="158">
        <v>28822</v>
      </c>
      <c r="K26" s="158">
        <v>27493</v>
      </c>
      <c r="L26" s="158">
        <v>27534</v>
      </c>
      <c r="M26" s="158">
        <v>27105</v>
      </c>
      <c r="N26" s="158">
        <v>40227</v>
      </c>
      <c r="O26" s="158">
        <v>34179</v>
      </c>
      <c r="P26" s="158">
        <v>38316</v>
      </c>
      <c r="Q26" s="158">
        <v>27456</v>
      </c>
      <c r="R26" s="546"/>
      <c r="S26" s="543"/>
    </row>
    <row r="27" spans="1:19" s="536" customFormat="1" ht="11.25" customHeight="1">
      <c r="A27" s="543"/>
      <c r="B27" s="554"/>
      <c r="C27" s="545"/>
      <c r="D27" s="470" t="s">
        <v>216</v>
      </c>
      <c r="E27" s="148">
        <v>116</v>
      </c>
      <c r="F27" s="158">
        <v>217</v>
      </c>
      <c r="G27" s="158">
        <v>196</v>
      </c>
      <c r="H27" s="158">
        <v>215</v>
      </c>
      <c r="I27" s="158">
        <v>135</v>
      </c>
      <c r="J27" s="158">
        <v>162</v>
      </c>
      <c r="K27" s="158">
        <v>144</v>
      </c>
      <c r="L27" s="158">
        <v>140</v>
      </c>
      <c r="M27" s="158">
        <v>128</v>
      </c>
      <c r="N27" s="158">
        <v>178</v>
      </c>
      <c r="O27" s="158">
        <v>184</v>
      </c>
      <c r="P27" s="158">
        <v>217</v>
      </c>
      <c r="Q27" s="158">
        <v>136</v>
      </c>
      <c r="R27" s="546"/>
      <c r="S27" s="543"/>
    </row>
    <row r="28" spans="1:19" ht="10.5" customHeight="1" thickBot="1">
      <c r="A28" s="2"/>
      <c r="B28" s="222"/>
      <c r="C28" s="555"/>
      <c r="D28" s="13"/>
      <c r="E28" s="611"/>
      <c r="F28" s="611"/>
      <c r="G28" s="611"/>
      <c r="H28" s="611"/>
      <c r="I28" s="611"/>
      <c r="J28" s="537"/>
      <c r="K28" s="537"/>
      <c r="L28" s="537"/>
      <c r="M28" s="537"/>
      <c r="N28" s="537"/>
      <c r="O28" s="537"/>
      <c r="P28" s="537"/>
      <c r="Q28" s="537"/>
      <c r="R28" s="615"/>
      <c r="S28" s="2"/>
    </row>
    <row r="29" spans="1:19" ht="13.5" customHeight="1" thickBot="1">
      <c r="A29" s="2"/>
      <c r="B29" s="222"/>
      <c r="C29" s="395" t="s">
        <v>217</v>
      </c>
      <c r="D29" s="539"/>
      <c r="E29" s="557"/>
      <c r="F29" s="557"/>
      <c r="G29" s="557"/>
      <c r="H29" s="557"/>
      <c r="I29" s="557"/>
      <c r="J29" s="557"/>
      <c r="K29" s="557"/>
      <c r="L29" s="557"/>
      <c r="M29" s="557"/>
      <c r="N29" s="557"/>
      <c r="O29" s="557"/>
      <c r="P29" s="557"/>
      <c r="Q29" s="558"/>
      <c r="R29" s="615"/>
      <c r="S29" s="2"/>
    </row>
    <row r="30" spans="1:19" ht="9.75" customHeight="1">
      <c r="A30" s="2"/>
      <c r="B30" s="222"/>
      <c r="C30" s="614" t="s">
        <v>78</v>
      </c>
      <c r="D30" s="13"/>
      <c r="E30" s="556"/>
      <c r="F30" s="556"/>
      <c r="G30" s="556"/>
      <c r="H30" s="556"/>
      <c r="I30" s="556"/>
      <c r="J30" s="556"/>
      <c r="K30" s="556"/>
      <c r="L30" s="556"/>
      <c r="M30" s="556"/>
      <c r="N30" s="556"/>
      <c r="O30" s="556"/>
      <c r="P30" s="556"/>
      <c r="Q30" s="559"/>
      <c r="R30" s="615"/>
      <c r="S30" s="2"/>
    </row>
    <row r="31" spans="1:19" ht="15" customHeight="1">
      <c r="A31" s="2"/>
      <c r="B31" s="222"/>
      <c r="C31" s="1551" t="s">
        <v>68</v>
      </c>
      <c r="D31" s="1551"/>
      <c r="E31" s="541">
        <v>5966</v>
      </c>
      <c r="F31" s="542">
        <v>11226</v>
      </c>
      <c r="G31" s="542">
        <v>14064</v>
      </c>
      <c r="H31" s="542">
        <v>15892</v>
      </c>
      <c r="I31" s="542">
        <v>10977</v>
      </c>
      <c r="J31" s="542">
        <v>17074</v>
      </c>
      <c r="K31" s="542">
        <v>13680</v>
      </c>
      <c r="L31" s="542">
        <v>11482</v>
      </c>
      <c r="M31" s="542">
        <v>10444</v>
      </c>
      <c r="N31" s="542">
        <v>11987</v>
      </c>
      <c r="O31" s="542">
        <v>15068</v>
      </c>
      <c r="P31" s="542">
        <v>10233</v>
      </c>
      <c r="Q31" s="542">
        <v>6984</v>
      </c>
      <c r="R31" s="615"/>
      <c r="S31" s="2"/>
    </row>
    <row r="32" spans="1:19" ht="12" customHeight="1">
      <c r="A32" s="2"/>
      <c r="B32" s="222"/>
      <c r="C32" s="475"/>
      <c r="D32" s="464" t="s">
        <v>187</v>
      </c>
      <c r="E32" s="148">
        <v>1657</v>
      </c>
      <c r="F32" s="158">
        <v>3019</v>
      </c>
      <c r="G32" s="158">
        <v>4268</v>
      </c>
      <c r="H32" s="158">
        <v>3987</v>
      </c>
      <c r="I32" s="158">
        <v>2239</v>
      </c>
      <c r="J32" s="158">
        <v>5286</v>
      </c>
      <c r="K32" s="158">
        <v>3990</v>
      </c>
      <c r="L32" s="158">
        <v>3167</v>
      </c>
      <c r="M32" s="158">
        <v>2369</v>
      </c>
      <c r="N32" s="158">
        <v>3456</v>
      </c>
      <c r="O32" s="158">
        <v>4311</v>
      </c>
      <c r="P32" s="158">
        <v>2868</v>
      </c>
      <c r="Q32" s="158">
        <v>1757</v>
      </c>
      <c r="R32" s="615"/>
      <c r="S32" s="2"/>
    </row>
    <row r="33" spans="1:19" ht="12" customHeight="1">
      <c r="A33" s="2"/>
      <c r="B33" s="222"/>
      <c r="C33" s="475"/>
      <c r="D33" s="464" t="s">
        <v>188</v>
      </c>
      <c r="E33" s="148">
        <v>2263</v>
      </c>
      <c r="F33" s="158">
        <v>4022</v>
      </c>
      <c r="G33" s="158">
        <v>3817</v>
      </c>
      <c r="H33" s="158">
        <v>5576</v>
      </c>
      <c r="I33" s="158">
        <v>3257</v>
      </c>
      <c r="J33" s="158">
        <v>5156</v>
      </c>
      <c r="K33" s="158">
        <v>4355</v>
      </c>
      <c r="L33" s="158">
        <v>3644</v>
      </c>
      <c r="M33" s="158">
        <v>4187</v>
      </c>
      <c r="N33" s="158">
        <v>4370</v>
      </c>
      <c r="O33" s="158">
        <v>4114</v>
      </c>
      <c r="P33" s="158">
        <v>2860</v>
      </c>
      <c r="Q33" s="158">
        <v>2118</v>
      </c>
      <c r="R33" s="615"/>
      <c r="S33" s="2"/>
    </row>
    <row r="34" spans="1:19" ht="12" customHeight="1">
      <c r="A34" s="2"/>
      <c r="B34" s="222"/>
      <c r="C34" s="475"/>
      <c r="D34" s="464" t="s">
        <v>59</v>
      </c>
      <c r="E34" s="148">
        <v>884</v>
      </c>
      <c r="F34" s="158">
        <v>1554</v>
      </c>
      <c r="G34" s="158">
        <v>2198</v>
      </c>
      <c r="H34" s="158">
        <v>2212</v>
      </c>
      <c r="I34" s="158">
        <v>1349</v>
      </c>
      <c r="J34" s="158">
        <v>2473</v>
      </c>
      <c r="K34" s="158">
        <v>2019</v>
      </c>
      <c r="L34" s="158">
        <v>1928</v>
      </c>
      <c r="M34" s="158">
        <v>1446</v>
      </c>
      <c r="N34" s="158">
        <v>1858</v>
      </c>
      <c r="O34" s="158">
        <v>2736</v>
      </c>
      <c r="P34" s="158">
        <v>1876</v>
      </c>
      <c r="Q34" s="158">
        <v>1241</v>
      </c>
      <c r="R34" s="615"/>
      <c r="S34" s="2"/>
    </row>
    <row r="35" spans="1:19" ht="12" customHeight="1">
      <c r="A35" s="2"/>
      <c r="B35" s="222"/>
      <c r="C35" s="475"/>
      <c r="D35" s="464" t="s">
        <v>190</v>
      </c>
      <c r="E35" s="148">
        <v>683</v>
      </c>
      <c r="F35" s="158">
        <v>1382</v>
      </c>
      <c r="G35" s="158">
        <v>2102</v>
      </c>
      <c r="H35" s="158">
        <v>1892</v>
      </c>
      <c r="I35" s="158">
        <v>2082</v>
      </c>
      <c r="J35" s="158">
        <v>2088</v>
      </c>
      <c r="K35" s="158">
        <v>1806</v>
      </c>
      <c r="L35" s="158">
        <v>1679</v>
      </c>
      <c r="M35" s="158">
        <v>1489</v>
      </c>
      <c r="N35" s="158">
        <v>1296</v>
      </c>
      <c r="O35" s="158">
        <v>1962</v>
      </c>
      <c r="P35" s="158">
        <v>1741</v>
      </c>
      <c r="Q35" s="158">
        <v>1214</v>
      </c>
      <c r="R35" s="615"/>
      <c r="S35" s="2"/>
    </row>
    <row r="36" spans="1:19" ht="12" customHeight="1">
      <c r="A36" s="2"/>
      <c r="B36" s="222"/>
      <c r="C36" s="475"/>
      <c r="D36" s="464" t="s">
        <v>191</v>
      </c>
      <c r="E36" s="148">
        <v>275</v>
      </c>
      <c r="F36" s="158">
        <v>828</v>
      </c>
      <c r="G36" s="158">
        <v>1238</v>
      </c>
      <c r="H36" s="158">
        <v>1743</v>
      </c>
      <c r="I36" s="158">
        <v>1661</v>
      </c>
      <c r="J36" s="158">
        <v>1457</v>
      </c>
      <c r="K36" s="158">
        <v>854</v>
      </c>
      <c r="L36" s="158">
        <v>616</v>
      </c>
      <c r="M36" s="158">
        <v>508</v>
      </c>
      <c r="N36" s="158">
        <v>576</v>
      </c>
      <c r="O36" s="158">
        <v>1406</v>
      </c>
      <c r="P36" s="158">
        <v>493</v>
      </c>
      <c r="Q36" s="158">
        <v>389</v>
      </c>
      <c r="R36" s="615"/>
      <c r="S36" s="2"/>
    </row>
    <row r="37" spans="1:19" ht="12" customHeight="1">
      <c r="A37" s="2"/>
      <c r="B37" s="222"/>
      <c r="C37" s="475"/>
      <c r="D37" s="464" t="s">
        <v>130</v>
      </c>
      <c r="E37" s="148">
        <v>98</v>
      </c>
      <c r="F37" s="158">
        <v>216</v>
      </c>
      <c r="G37" s="158">
        <v>168</v>
      </c>
      <c r="H37" s="158">
        <v>240</v>
      </c>
      <c r="I37" s="158">
        <v>160</v>
      </c>
      <c r="J37" s="158">
        <v>344</v>
      </c>
      <c r="K37" s="158">
        <v>298</v>
      </c>
      <c r="L37" s="158">
        <v>213</v>
      </c>
      <c r="M37" s="158">
        <v>204</v>
      </c>
      <c r="N37" s="158">
        <v>190</v>
      </c>
      <c r="O37" s="158">
        <v>209</v>
      </c>
      <c r="P37" s="158">
        <v>160</v>
      </c>
      <c r="Q37" s="158">
        <v>95</v>
      </c>
      <c r="R37" s="615"/>
      <c r="S37" s="2"/>
    </row>
    <row r="38" spans="1:19" ht="12" customHeight="1">
      <c r="A38" s="2"/>
      <c r="B38" s="222"/>
      <c r="C38" s="475"/>
      <c r="D38" s="464" t="s">
        <v>131</v>
      </c>
      <c r="E38" s="148">
        <v>106</v>
      </c>
      <c r="F38" s="158">
        <v>205</v>
      </c>
      <c r="G38" s="158">
        <v>273</v>
      </c>
      <c r="H38" s="158">
        <v>242</v>
      </c>
      <c r="I38" s="158">
        <v>229</v>
      </c>
      <c r="J38" s="158">
        <v>270</v>
      </c>
      <c r="K38" s="158">
        <v>358</v>
      </c>
      <c r="L38" s="158">
        <v>235</v>
      </c>
      <c r="M38" s="158">
        <v>241</v>
      </c>
      <c r="N38" s="158">
        <v>241</v>
      </c>
      <c r="O38" s="158">
        <v>330</v>
      </c>
      <c r="P38" s="158">
        <v>235</v>
      </c>
      <c r="Q38" s="158">
        <v>170</v>
      </c>
      <c r="R38" s="615"/>
      <c r="S38" s="2"/>
    </row>
    <row r="39" spans="1:19" ht="15" customHeight="1">
      <c r="A39" s="2"/>
      <c r="B39" s="222"/>
      <c r="C39" s="475"/>
      <c r="D39" s="470" t="s">
        <v>338</v>
      </c>
      <c r="E39" s="158">
        <v>678</v>
      </c>
      <c r="F39" s="158">
        <v>964</v>
      </c>
      <c r="G39" s="158">
        <v>567</v>
      </c>
      <c r="H39" s="158">
        <v>1123</v>
      </c>
      <c r="I39" s="158">
        <v>1075</v>
      </c>
      <c r="J39" s="158">
        <v>1296</v>
      </c>
      <c r="K39" s="158">
        <v>554</v>
      </c>
      <c r="L39" s="158">
        <v>435</v>
      </c>
      <c r="M39" s="158">
        <v>557</v>
      </c>
      <c r="N39" s="158">
        <v>395</v>
      </c>
      <c r="O39" s="158">
        <v>1108</v>
      </c>
      <c r="P39" s="158">
        <v>1212</v>
      </c>
      <c r="Q39" s="158">
        <v>1023</v>
      </c>
      <c r="R39" s="615"/>
      <c r="S39" s="2"/>
    </row>
    <row r="40" spans="1:19" ht="12" customHeight="1">
      <c r="A40" s="2"/>
      <c r="B40" s="222"/>
      <c r="C40" s="475"/>
      <c r="D40" s="470" t="s">
        <v>215</v>
      </c>
      <c r="E40" s="158">
        <v>1338</v>
      </c>
      <c r="F40" s="158">
        <v>2903</v>
      </c>
      <c r="G40" s="158">
        <v>3592</v>
      </c>
      <c r="H40" s="158">
        <v>4086</v>
      </c>
      <c r="I40" s="158">
        <v>2249</v>
      </c>
      <c r="J40" s="158">
        <v>4385</v>
      </c>
      <c r="K40" s="158">
        <v>3927</v>
      </c>
      <c r="L40" s="158">
        <v>3496</v>
      </c>
      <c r="M40" s="158">
        <v>2443</v>
      </c>
      <c r="N40" s="158">
        <v>3629</v>
      </c>
      <c r="O40" s="158">
        <v>4226</v>
      </c>
      <c r="P40" s="158">
        <v>2824</v>
      </c>
      <c r="Q40" s="158">
        <v>1588</v>
      </c>
      <c r="R40" s="615"/>
      <c r="S40" s="2"/>
    </row>
    <row r="41" spans="1:19" ht="12" customHeight="1">
      <c r="A41" s="2"/>
      <c r="B41" s="222"/>
      <c r="C41" s="475"/>
      <c r="D41" s="470" t="s">
        <v>163</v>
      </c>
      <c r="E41" s="158">
        <v>3950</v>
      </c>
      <c r="F41" s="158">
        <v>7359</v>
      </c>
      <c r="G41" s="158">
        <v>9905</v>
      </c>
      <c r="H41" s="158">
        <v>10682</v>
      </c>
      <c r="I41" s="158">
        <v>7651</v>
      </c>
      <c r="J41" s="158">
        <v>11391</v>
      </c>
      <c r="K41" s="158">
        <v>9198</v>
      </c>
      <c r="L41" s="158">
        <v>7549</v>
      </c>
      <c r="M41" s="158">
        <v>7442</v>
      </c>
      <c r="N41" s="158">
        <v>7963</v>
      </c>
      <c r="O41" s="158">
        <v>9733</v>
      </c>
      <c r="P41" s="158">
        <v>6197</v>
      </c>
      <c r="Q41" s="158">
        <v>4373</v>
      </c>
      <c r="R41" s="615"/>
      <c r="S41" s="2"/>
    </row>
    <row r="42" spans="1:19" ht="11.25" customHeight="1">
      <c r="A42" s="2"/>
      <c r="B42" s="222"/>
      <c r="C42" s="475"/>
      <c r="D42" s="470" t="s">
        <v>216</v>
      </c>
      <c r="E42" s="780">
        <v>0</v>
      </c>
      <c r="F42" s="779">
        <v>0</v>
      </c>
      <c r="G42" s="779">
        <v>0</v>
      </c>
      <c r="H42" s="779">
        <v>1</v>
      </c>
      <c r="I42" s="779">
        <v>2</v>
      </c>
      <c r="J42" s="779">
        <v>2</v>
      </c>
      <c r="K42" s="779">
        <v>1</v>
      </c>
      <c r="L42" s="779">
        <v>2</v>
      </c>
      <c r="M42" s="779">
        <v>2</v>
      </c>
      <c r="N42" s="779">
        <v>0</v>
      </c>
      <c r="O42" s="779">
        <v>1</v>
      </c>
      <c r="P42" s="779">
        <v>0</v>
      </c>
      <c r="Q42" s="779">
        <v>0</v>
      </c>
      <c r="R42" s="615"/>
      <c r="S42" s="2"/>
    </row>
    <row r="43" spans="1:19" ht="15" customHeight="1">
      <c r="A43" s="2"/>
      <c r="B43" s="222"/>
      <c r="C43" s="613" t="s">
        <v>290</v>
      </c>
      <c r="D43" s="613"/>
      <c r="E43" s="148"/>
      <c r="F43" s="148"/>
      <c r="G43" s="158"/>
      <c r="H43" s="158"/>
      <c r="I43" s="158"/>
      <c r="J43" s="158"/>
      <c r="K43" s="158"/>
      <c r="L43" s="158"/>
      <c r="M43" s="158"/>
      <c r="N43" s="158"/>
      <c r="O43" s="158"/>
      <c r="P43" s="158"/>
      <c r="Q43" s="158"/>
      <c r="R43" s="615"/>
      <c r="S43" s="2"/>
    </row>
    <row r="44" spans="1:19" ht="12" customHeight="1">
      <c r="A44" s="2"/>
      <c r="B44" s="222"/>
      <c r="C44" s="475"/>
      <c r="D44" s="730" t="s">
        <v>581</v>
      </c>
      <c r="E44" s="158">
        <v>741</v>
      </c>
      <c r="F44" s="158">
        <v>1898</v>
      </c>
      <c r="G44" s="158">
        <v>1267</v>
      </c>
      <c r="H44" s="158">
        <v>1650</v>
      </c>
      <c r="I44" s="158">
        <v>1209</v>
      </c>
      <c r="J44" s="158">
        <v>2175</v>
      </c>
      <c r="K44" s="158">
        <v>1930</v>
      </c>
      <c r="L44" s="158">
        <v>1816</v>
      </c>
      <c r="M44" s="158">
        <v>2436</v>
      </c>
      <c r="N44" s="158">
        <v>1729</v>
      </c>
      <c r="O44" s="158">
        <v>1770</v>
      </c>
      <c r="P44" s="158">
        <v>1340</v>
      </c>
      <c r="Q44" s="158">
        <v>824</v>
      </c>
      <c r="R44" s="615"/>
      <c r="S44" s="2"/>
    </row>
    <row r="45" spans="1:19" ht="12" customHeight="1">
      <c r="A45" s="2"/>
      <c r="B45" s="222"/>
      <c r="C45" s="475"/>
      <c r="D45" s="730" t="s">
        <v>585</v>
      </c>
      <c r="E45" s="158">
        <v>79</v>
      </c>
      <c r="F45" s="158">
        <v>332</v>
      </c>
      <c r="G45" s="158">
        <v>223</v>
      </c>
      <c r="H45" s="158">
        <v>606</v>
      </c>
      <c r="I45" s="158">
        <v>643</v>
      </c>
      <c r="J45" s="158">
        <v>620</v>
      </c>
      <c r="K45" s="158">
        <v>254</v>
      </c>
      <c r="L45" s="158">
        <v>380</v>
      </c>
      <c r="M45" s="158">
        <v>276</v>
      </c>
      <c r="N45" s="158">
        <v>213</v>
      </c>
      <c r="O45" s="158">
        <v>1176</v>
      </c>
      <c r="P45" s="158">
        <v>742</v>
      </c>
      <c r="Q45" s="158">
        <v>795</v>
      </c>
      <c r="R45" s="615"/>
      <c r="S45" s="2"/>
    </row>
    <row r="46" spans="1:19" ht="12" customHeight="1">
      <c r="A46" s="2"/>
      <c r="B46" s="222"/>
      <c r="C46" s="475"/>
      <c r="D46" s="730" t="s">
        <v>580</v>
      </c>
      <c r="E46" s="158">
        <v>396</v>
      </c>
      <c r="F46" s="158">
        <v>502</v>
      </c>
      <c r="G46" s="158">
        <v>1195</v>
      </c>
      <c r="H46" s="158">
        <v>971</v>
      </c>
      <c r="I46" s="158">
        <v>739</v>
      </c>
      <c r="J46" s="158">
        <v>1228</v>
      </c>
      <c r="K46" s="158">
        <v>1047</v>
      </c>
      <c r="L46" s="158">
        <v>774</v>
      </c>
      <c r="M46" s="158">
        <v>748</v>
      </c>
      <c r="N46" s="158">
        <v>807</v>
      </c>
      <c r="O46" s="158">
        <v>1087</v>
      </c>
      <c r="P46" s="158">
        <v>714</v>
      </c>
      <c r="Q46" s="158">
        <v>494</v>
      </c>
      <c r="R46" s="615"/>
      <c r="S46" s="2"/>
    </row>
    <row r="47" spans="1:19" ht="12" customHeight="1">
      <c r="A47" s="2"/>
      <c r="B47" s="222"/>
      <c r="C47" s="475"/>
      <c r="D47" s="730" t="s">
        <v>582</v>
      </c>
      <c r="E47" s="158">
        <v>424</v>
      </c>
      <c r="F47" s="158">
        <v>858</v>
      </c>
      <c r="G47" s="158">
        <v>1465</v>
      </c>
      <c r="H47" s="158">
        <v>1559</v>
      </c>
      <c r="I47" s="158">
        <v>1237</v>
      </c>
      <c r="J47" s="158">
        <v>1735</v>
      </c>
      <c r="K47" s="158">
        <v>1299</v>
      </c>
      <c r="L47" s="158">
        <v>809</v>
      </c>
      <c r="M47" s="158">
        <v>678</v>
      </c>
      <c r="N47" s="158">
        <v>956</v>
      </c>
      <c r="O47" s="158">
        <v>1062</v>
      </c>
      <c r="P47" s="158">
        <v>614</v>
      </c>
      <c r="Q47" s="158">
        <v>415</v>
      </c>
      <c r="R47" s="615"/>
      <c r="S47" s="2"/>
    </row>
    <row r="48" spans="1:19" ht="12" customHeight="1">
      <c r="A48" s="2"/>
      <c r="B48" s="222"/>
      <c r="C48" s="475"/>
      <c r="D48" s="730" t="s">
        <v>586</v>
      </c>
      <c r="E48" s="158">
        <v>103</v>
      </c>
      <c r="F48" s="158">
        <v>211</v>
      </c>
      <c r="G48" s="158">
        <v>211</v>
      </c>
      <c r="H48" s="158">
        <v>510</v>
      </c>
      <c r="I48" s="158">
        <v>166</v>
      </c>
      <c r="J48" s="158">
        <v>228</v>
      </c>
      <c r="K48" s="158">
        <v>134</v>
      </c>
      <c r="L48" s="158">
        <v>329</v>
      </c>
      <c r="M48" s="158">
        <v>300</v>
      </c>
      <c r="N48" s="158">
        <v>363</v>
      </c>
      <c r="O48" s="158">
        <v>572</v>
      </c>
      <c r="P48" s="158">
        <v>411</v>
      </c>
      <c r="Q48" s="158">
        <v>301</v>
      </c>
      <c r="R48" s="615"/>
      <c r="S48" s="2"/>
    </row>
    <row r="49" spans="1:22" ht="15" customHeight="1">
      <c r="A49" s="2"/>
      <c r="B49" s="222"/>
      <c r="C49" s="1551" t="s">
        <v>218</v>
      </c>
      <c r="D49" s="1551"/>
      <c r="E49" s="473">
        <f t="shared" ref="E49:P49" si="0">+E31/E8*100</f>
        <v>12.960549183176919</v>
      </c>
      <c r="F49" s="473">
        <f t="shared" si="0"/>
        <v>18.865324505091923</v>
      </c>
      <c r="G49" s="473">
        <f t="shared" si="0"/>
        <v>31.997087864585705</v>
      </c>
      <c r="H49" s="473">
        <f t="shared" si="0"/>
        <v>31.253933291378228</v>
      </c>
      <c r="I49" s="473">
        <f t="shared" si="0"/>
        <v>29.112077653423857</v>
      </c>
      <c r="J49" s="473">
        <f t="shared" si="0"/>
        <v>39.184816285314298</v>
      </c>
      <c r="K49" s="473">
        <f t="shared" si="0"/>
        <v>33.199048682230739</v>
      </c>
      <c r="L49" s="473">
        <f t="shared" si="0"/>
        <v>26.483681236304925</v>
      </c>
      <c r="M49" s="473">
        <f t="shared" si="0"/>
        <v>24.518734153441638</v>
      </c>
      <c r="N49" s="473">
        <f t="shared" si="0"/>
        <v>20.35593594511522</v>
      </c>
      <c r="O49" s="473">
        <f t="shared" si="0"/>
        <v>28.05175463092246</v>
      </c>
      <c r="P49" s="473">
        <f t="shared" si="0"/>
        <v>17.989241262921034</v>
      </c>
      <c r="Q49" s="473">
        <f>+Q31/Q8*100</f>
        <v>17.059527589828768</v>
      </c>
      <c r="R49" s="615"/>
      <c r="S49" s="2"/>
    </row>
    <row r="50" spans="1:22" ht="11.25" customHeight="1" thickBot="1">
      <c r="A50" s="2"/>
      <c r="B50" s="222"/>
      <c r="C50" s="560"/>
      <c r="D50" s="615"/>
      <c r="E50" s="611"/>
      <c r="F50" s="611"/>
      <c r="G50" s="611"/>
      <c r="H50" s="611"/>
      <c r="I50" s="611"/>
      <c r="J50" s="611"/>
      <c r="K50" s="611"/>
      <c r="L50" s="611"/>
      <c r="M50" s="611"/>
      <c r="N50" s="611"/>
      <c r="O50" s="611"/>
      <c r="P50" s="611"/>
      <c r="Q50" s="537"/>
      <c r="R50" s="615"/>
      <c r="S50" s="2"/>
    </row>
    <row r="51" spans="1:22" s="7" customFormat="1" ht="13.5" customHeight="1" thickBot="1">
      <c r="A51" s="6"/>
      <c r="B51" s="221"/>
      <c r="C51" s="395" t="s">
        <v>219</v>
      </c>
      <c r="D51" s="539"/>
      <c r="E51" s="557"/>
      <c r="F51" s="557"/>
      <c r="G51" s="557"/>
      <c r="H51" s="557"/>
      <c r="I51" s="557"/>
      <c r="J51" s="557"/>
      <c r="K51" s="557"/>
      <c r="L51" s="557"/>
      <c r="M51" s="557"/>
      <c r="N51" s="557"/>
      <c r="O51" s="557"/>
      <c r="P51" s="557"/>
      <c r="Q51" s="558"/>
      <c r="R51" s="615"/>
      <c r="S51" s="6"/>
    </row>
    <row r="52" spans="1:22" ht="9.75" customHeight="1">
      <c r="A52" s="2"/>
      <c r="B52" s="222"/>
      <c r="C52" s="614" t="s">
        <v>78</v>
      </c>
      <c r="D52" s="561"/>
      <c r="E52" s="556"/>
      <c r="F52" s="556"/>
      <c r="G52" s="556"/>
      <c r="H52" s="556"/>
      <c r="I52" s="556"/>
      <c r="J52" s="556"/>
      <c r="K52" s="556"/>
      <c r="L52" s="556"/>
      <c r="M52" s="556"/>
      <c r="N52" s="556"/>
      <c r="O52" s="556"/>
      <c r="P52" s="556"/>
      <c r="Q52" s="559"/>
      <c r="R52" s="615"/>
      <c r="S52" s="2"/>
    </row>
    <row r="53" spans="1:22" ht="15" customHeight="1">
      <c r="A53" s="2"/>
      <c r="B53" s="222"/>
      <c r="C53" s="1551" t="s">
        <v>68</v>
      </c>
      <c r="D53" s="1551"/>
      <c r="E53" s="541">
        <v>4875</v>
      </c>
      <c r="F53" s="542">
        <v>6863</v>
      </c>
      <c r="G53" s="542">
        <v>6209</v>
      </c>
      <c r="H53" s="542">
        <v>9180</v>
      </c>
      <c r="I53" s="542">
        <v>7817</v>
      </c>
      <c r="J53" s="542">
        <v>8829</v>
      </c>
      <c r="K53" s="542">
        <v>8083</v>
      </c>
      <c r="L53" s="542">
        <v>6946</v>
      </c>
      <c r="M53" s="542">
        <v>7019</v>
      </c>
      <c r="N53" s="542">
        <v>7960</v>
      </c>
      <c r="O53" s="542">
        <v>7718</v>
      </c>
      <c r="P53" s="542">
        <v>7407</v>
      </c>
      <c r="Q53" s="542">
        <v>5263</v>
      </c>
      <c r="R53" s="615"/>
      <c r="S53" s="2"/>
    </row>
    <row r="54" spans="1:22" ht="11.25" customHeight="1">
      <c r="A54" s="2"/>
      <c r="B54" s="222"/>
      <c r="C54" s="475"/>
      <c r="D54" s="93" t="s">
        <v>338</v>
      </c>
      <c r="E54" s="149">
        <v>561</v>
      </c>
      <c r="F54" s="177">
        <v>362</v>
      </c>
      <c r="G54" s="177">
        <v>235</v>
      </c>
      <c r="H54" s="177">
        <v>450</v>
      </c>
      <c r="I54" s="158">
        <v>761</v>
      </c>
      <c r="J54" s="158">
        <v>915</v>
      </c>
      <c r="K54" s="158">
        <v>241</v>
      </c>
      <c r="L54" s="158">
        <v>196</v>
      </c>
      <c r="M54" s="158">
        <v>287</v>
      </c>
      <c r="N54" s="158">
        <v>203</v>
      </c>
      <c r="O54" s="158">
        <v>243</v>
      </c>
      <c r="P54" s="158">
        <v>626</v>
      </c>
      <c r="Q54" s="158">
        <v>193</v>
      </c>
      <c r="R54" s="615"/>
      <c r="S54" s="2"/>
    </row>
    <row r="55" spans="1:22" ht="11.25" customHeight="1">
      <c r="A55" s="2"/>
      <c r="B55" s="222"/>
      <c r="C55" s="475"/>
      <c r="D55" s="93" t="s">
        <v>215</v>
      </c>
      <c r="E55" s="149">
        <v>1020</v>
      </c>
      <c r="F55" s="177">
        <v>1621</v>
      </c>
      <c r="G55" s="177">
        <v>1683</v>
      </c>
      <c r="H55" s="177">
        <v>2488</v>
      </c>
      <c r="I55" s="158">
        <v>1609</v>
      </c>
      <c r="J55" s="158">
        <v>2035</v>
      </c>
      <c r="K55" s="158">
        <v>1935</v>
      </c>
      <c r="L55" s="158">
        <v>1815</v>
      </c>
      <c r="M55" s="158">
        <v>1340</v>
      </c>
      <c r="N55" s="158">
        <v>2136</v>
      </c>
      <c r="O55" s="158">
        <v>2314</v>
      </c>
      <c r="P55" s="158">
        <v>2095</v>
      </c>
      <c r="Q55" s="158">
        <v>1327</v>
      </c>
      <c r="R55" s="615"/>
      <c r="S55" s="2"/>
    </row>
    <row r="56" spans="1:22" ht="11.25" customHeight="1">
      <c r="A56" s="2"/>
      <c r="B56" s="222"/>
      <c r="C56" s="475"/>
      <c r="D56" s="93" t="s">
        <v>163</v>
      </c>
      <c r="E56" s="149">
        <v>3294</v>
      </c>
      <c r="F56" s="177">
        <v>4880</v>
      </c>
      <c r="G56" s="177">
        <v>4291</v>
      </c>
      <c r="H56" s="177">
        <v>6242</v>
      </c>
      <c r="I56" s="158">
        <v>5445</v>
      </c>
      <c r="J56" s="158">
        <v>5876</v>
      </c>
      <c r="K56" s="158">
        <v>5906</v>
      </c>
      <c r="L56" s="158">
        <v>4934</v>
      </c>
      <c r="M56" s="158">
        <v>5392</v>
      </c>
      <c r="N56" s="158">
        <v>5621</v>
      </c>
      <c r="O56" s="158">
        <v>5161</v>
      </c>
      <c r="P56" s="158">
        <v>4684</v>
      </c>
      <c r="Q56" s="158">
        <v>3743</v>
      </c>
      <c r="R56" s="615"/>
      <c r="S56" s="2"/>
    </row>
    <row r="57" spans="1:22" ht="11.25" customHeight="1">
      <c r="A57" s="2"/>
      <c r="B57" s="222"/>
      <c r="C57" s="475"/>
      <c r="D57" s="93" t="s">
        <v>216</v>
      </c>
      <c r="E57" s="780">
        <v>0</v>
      </c>
      <c r="F57" s="779">
        <v>0</v>
      </c>
      <c r="G57" s="779">
        <v>0</v>
      </c>
      <c r="H57" s="779">
        <v>0</v>
      </c>
      <c r="I57" s="779">
        <v>2</v>
      </c>
      <c r="J57" s="779">
        <v>3</v>
      </c>
      <c r="K57" s="779">
        <v>1</v>
      </c>
      <c r="L57" s="779">
        <v>1</v>
      </c>
      <c r="M57" s="779">
        <v>0</v>
      </c>
      <c r="N57" s="779">
        <v>0</v>
      </c>
      <c r="O57" s="779">
        <v>0</v>
      </c>
      <c r="P57" s="779">
        <v>2</v>
      </c>
      <c r="Q57" s="779">
        <v>0</v>
      </c>
      <c r="R57" s="615"/>
      <c r="S57" s="2"/>
      <c r="V57" s="536"/>
    </row>
    <row r="58" spans="1:22" ht="12.75" hidden="1" customHeight="1">
      <c r="A58" s="2"/>
      <c r="B58" s="222"/>
      <c r="C58" s="475"/>
      <c r="D58" s="201" t="s">
        <v>187</v>
      </c>
      <c r="E58" s="148">
        <v>1585</v>
      </c>
      <c r="F58" s="158">
        <v>1669</v>
      </c>
      <c r="G58" s="158">
        <v>1918</v>
      </c>
      <c r="H58" s="158">
        <v>2306</v>
      </c>
      <c r="I58" s="158">
        <v>1606</v>
      </c>
      <c r="J58" s="158">
        <v>2487</v>
      </c>
      <c r="K58" s="158">
        <v>2409</v>
      </c>
      <c r="L58" s="158">
        <v>1883</v>
      </c>
      <c r="M58" s="158">
        <v>1569</v>
      </c>
      <c r="N58" s="158">
        <v>2421</v>
      </c>
      <c r="O58" s="158">
        <v>2270</v>
      </c>
      <c r="P58" s="158">
        <v>2594</v>
      </c>
      <c r="Q58" s="158">
        <v>1638</v>
      </c>
      <c r="R58" s="615"/>
      <c r="S58" s="2"/>
    </row>
    <row r="59" spans="1:22" ht="12.75" hidden="1" customHeight="1">
      <c r="A59" s="2"/>
      <c r="B59" s="222"/>
      <c r="C59" s="475"/>
      <c r="D59" s="201" t="s">
        <v>188</v>
      </c>
      <c r="E59" s="148">
        <v>1622</v>
      </c>
      <c r="F59" s="158">
        <v>2900</v>
      </c>
      <c r="G59" s="158">
        <v>2024</v>
      </c>
      <c r="H59" s="158">
        <v>3124</v>
      </c>
      <c r="I59" s="158">
        <v>2499</v>
      </c>
      <c r="J59" s="158">
        <v>3076</v>
      </c>
      <c r="K59" s="158">
        <v>2828</v>
      </c>
      <c r="L59" s="158">
        <v>2522</v>
      </c>
      <c r="M59" s="158">
        <v>3054</v>
      </c>
      <c r="N59" s="158">
        <v>3073</v>
      </c>
      <c r="O59" s="158">
        <v>2623</v>
      </c>
      <c r="P59" s="158">
        <v>2064</v>
      </c>
      <c r="Q59" s="158">
        <v>1716</v>
      </c>
      <c r="R59" s="615"/>
      <c r="S59" s="2"/>
    </row>
    <row r="60" spans="1:22" ht="12.75" hidden="1" customHeight="1">
      <c r="A60" s="2"/>
      <c r="B60" s="222"/>
      <c r="C60" s="475"/>
      <c r="D60" s="201" t="s">
        <v>59</v>
      </c>
      <c r="E60" s="148">
        <v>718</v>
      </c>
      <c r="F60" s="158">
        <v>938</v>
      </c>
      <c r="G60" s="158">
        <v>723</v>
      </c>
      <c r="H60" s="158">
        <v>1340</v>
      </c>
      <c r="I60" s="158">
        <v>930</v>
      </c>
      <c r="J60" s="158">
        <v>998</v>
      </c>
      <c r="K60" s="158">
        <v>1015</v>
      </c>
      <c r="L60" s="158">
        <v>1031</v>
      </c>
      <c r="M60" s="158">
        <v>949</v>
      </c>
      <c r="N60" s="158">
        <v>1190</v>
      </c>
      <c r="O60" s="158">
        <v>1347</v>
      </c>
      <c r="P60" s="158">
        <v>1129</v>
      </c>
      <c r="Q60" s="158">
        <v>1069</v>
      </c>
      <c r="R60" s="615"/>
      <c r="S60" s="2"/>
    </row>
    <row r="61" spans="1:22" ht="12.75" hidden="1" customHeight="1">
      <c r="A61" s="2"/>
      <c r="B61" s="222"/>
      <c r="C61" s="475"/>
      <c r="D61" s="201" t="s">
        <v>190</v>
      </c>
      <c r="E61" s="148">
        <v>599</v>
      </c>
      <c r="F61" s="158">
        <v>862</v>
      </c>
      <c r="G61" s="158">
        <v>720</v>
      </c>
      <c r="H61" s="158">
        <v>1040</v>
      </c>
      <c r="I61" s="158">
        <v>1291</v>
      </c>
      <c r="J61" s="158">
        <v>1022</v>
      </c>
      <c r="K61" s="158">
        <v>904</v>
      </c>
      <c r="L61" s="158">
        <v>907</v>
      </c>
      <c r="M61" s="158">
        <v>868</v>
      </c>
      <c r="N61" s="158">
        <v>793</v>
      </c>
      <c r="O61" s="158">
        <v>920</v>
      </c>
      <c r="P61" s="158">
        <v>1056</v>
      </c>
      <c r="Q61" s="158">
        <v>421</v>
      </c>
      <c r="R61" s="615"/>
      <c r="S61" s="2"/>
    </row>
    <row r="62" spans="1:22" ht="12.75" hidden="1" customHeight="1">
      <c r="A62" s="2"/>
      <c r="B62" s="222"/>
      <c r="C62" s="475"/>
      <c r="D62" s="201" t="s">
        <v>191</v>
      </c>
      <c r="E62" s="148">
        <v>200</v>
      </c>
      <c r="F62" s="158">
        <v>273</v>
      </c>
      <c r="G62" s="158">
        <v>562</v>
      </c>
      <c r="H62" s="158">
        <v>1080</v>
      </c>
      <c r="I62" s="158">
        <v>1274</v>
      </c>
      <c r="J62" s="158">
        <v>942</v>
      </c>
      <c r="K62" s="158">
        <v>555</v>
      </c>
      <c r="L62" s="158">
        <v>301</v>
      </c>
      <c r="M62" s="158">
        <v>303</v>
      </c>
      <c r="N62" s="158">
        <v>256</v>
      </c>
      <c r="O62" s="158">
        <v>269</v>
      </c>
      <c r="P62" s="158">
        <v>296</v>
      </c>
      <c r="Q62" s="158">
        <v>217</v>
      </c>
      <c r="R62" s="615"/>
      <c r="S62" s="2"/>
    </row>
    <row r="63" spans="1:22" ht="12.75" hidden="1" customHeight="1">
      <c r="A63" s="2"/>
      <c r="B63" s="222"/>
      <c r="C63" s="475"/>
      <c r="D63" s="201" t="s">
        <v>130</v>
      </c>
      <c r="E63" s="148">
        <v>74</v>
      </c>
      <c r="F63" s="158">
        <v>122</v>
      </c>
      <c r="G63" s="158">
        <v>110</v>
      </c>
      <c r="H63" s="158">
        <v>167</v>
      </c>
      <c r="I63" s="158">
        <v>115</v>
      </c>
      <c r="J63" s="158">
        <v>168</v>
      </c>
      <c r="K63" s="158">
        <v>186</v>
      </c>
      <c r="L63" s="158">
        <v>183</v>
      </c>
      <c r="M63" s="158">
        <v>158</v>
      </c>
      <c r="N63" s="158">
        <v>111</v>
      </c>
      <c r="O63" s="158">
        <v>127</v>
      </c>
      <c r="P63" s="158">
        <v>103</v>
      </c>
      <c r="Q63" s="158">
        <v>71</v>
      </c>
      <c r="R63" s="615"/>
      <c r="S63" s="2"/>
    </row>
    <row r="64" spans="1:22" ht="12.75" hidden="1" customHeight="1">
      <c r="A64" s="2"/>
      <c r="B64" s="222"/>
      <c r="C64" s="475"/>
      <c r="D64" s="201" t="s">
        <v>131</v>
      </c>
      <c r="E64" s="148">
        <v>77</v>
      </c>
      <c r="F64" s="158">
        <v>99</v>
      </c>
      <c r="G64" s="158">
        <v>152</v>
      </c>
      <c r="H64" s="158">
        <v>123</v>
      </c>
      <c r="I64" s="158">
        <v>102</v>
      </c>
      <c r="J64" s="158">
        <v>136</v>
      </c>
      <c r="K64" s="158">
        <v>186</v>
      </c>
      <c r="L64" s="158">
        <v>119</v>
      </c>
      <c r="M64" s="158">
        <v>118</v>
      </c>
      <c r="N64" s="158">
        <v>116</v>
      </c>
      <c r="O64" s="158">
        <v>162</v>
      </c>
      <c r="P64" s="158">
        <v>165</v>
      </c>
      <c r="Q64" s="158">
        <v>131</v>
      </c>
      <c r="R64" s="615"/>
      <c r="S64" s="2"/>
    </row>
    <row r="65" spans="1:19" ht="15" customHeight="1">
      <c r="A65" s="2"/>
      <c r="B65" s="222"/>
      <c r="C65" s="1551" t="s">
        <v>220</v>
      </c>
      <c r="D65" s="1551"/>
      <c r="E65" s="473">
        <f t="shared" ref="E65:P65" si="1">+E53/E31*100</f>
        <v>81.713040563191413</v>
      </c>
      <c r="F65" s="473">
        <f t="shared" si="1"/>
        <v>61.134865490824872</v>
      </c>
      <c r="G65" s="473">
        <f t="shared" si="1"/>
        <v>44.148179749715588</v>
      </c>
      <c r="H65" s="473">
        <f t="shared" si="1"/>
        <v>57.764913163856022</v>
      </c>
      <c r="I65" s="473">
        <f t="shared" si="1"/>
        <v>71.212535301084088</v>
      </c>
      <c r="J65" s="473">
        <f t="shared" si="1"/>
        <v>51.710202647299987</v>
      </c>
      <c r="K65" s="473">
        <f t="shared" si="1"/>
        <v>59.086257309941523</v>
      </c>
      <c r="L65" s="473">
        <f t="shared" si="1"/>
        <v>60.494687336700927</v>
      </c>
      <c r="M65" s="473">
        <f t="shared" si="1"/>
        <v>67.206051321332822</v>
      </c>
      <c r="N65" s="473">
        <f t="shared" si="1"/>
        <v>66.405272378409947</v>
      </c>
      <c r="O65" s="473">
        <f t="shared" si="1"/>
        <v>51.22113087337403</v>
      </c>
      <c r="P65" s="473">
        <f t="shared" si="1"/>
        <v>72.383465259454709</v>
      </c>
      <c r="Q65" s="473">
        <f>+Q53/Q31*100</f>
        <v>75.357961053837343</v>
      </c>
      <c r="R65" s="615"/>
      <c r="S65" s="2"/>
    </row>
    <row r="66" spans="1:19" ht="11.25" customHeight="1">
      <c r="A66" s="2"/>
      <c r="B66" s="222"/>
      <c r="C66" s="475"/>
      <c r="D66" s="464" t="s">
        <v>187</v>
      </c>
      <c r="E66" s="178">
        <f t="shared" ref="E66:Q72" si="2">+E58/E32*100</f>
        <v>95.654797827398923</v>
      </c>
      <c r="F66" s="178">
        <f t="shared" si="2"/>
        <v>55.28320635972176</v>
      </c>
      <c r="G66" s="178">
        <f t="shared" si="2"/>
        <v>44.939081537019682</v>
      </c>
      <c r="H66" s="178">
        <f t="shared" si="2"/>
        <v>57.837973413594177</v>
      </c>
      <c r="I66" s="178">
        <f t="shared" si="2"/>
        <v>71.728450200982579</v>
      </c>
      <c r="J66" s="178">
        <f t="shared" si="2"/>
        <v>47.048808172531217</v>
      </c>
      <c r="K66" s="178">
        <f t="shared" si="2"/>
        <v>60.375939849624061</v>
      </c>
      <c r="L66" s="178">
        <f t="shared" si="2"/>
        <v>59.456899273760655</v>
      </c>
      <c r="M66" s="178">
        <f t="shared" si="2"/>
        <v>66.230476994512458</v>
      </c>
      <c r="N66" s="178">
        <f t="shared" si="2"/>
        <v>70.052083333333343</v>
      </c>
      <c r="O66" s="178">
        <f t="shared" si="2"/>
        <v>52.655996288564133</v>
      </c>
      <c r="P66" s="178">
        <f t="shared" si="2"/>
        <v>90.446304044630395</v>
      </c>
      <c r="Q66" s="178">
        <f>+Q58/Q32*100</f>
        <v>93.227091633466131</v>
      </c>
      <c r="R66" s="615"/>
      <c r="S66" s="150"/>
    </row>
    <row r="67" spans="1:19" ht="11.25" customHeight="1">
      <c r="A67" s="2"/>
      <c r="B67" s="222"/>
      <c r="C67" s="475"/>
      <c r="D67" s="464" t="s">
        <v>188</v>
      </c>
      <c r="E67" s="178">
        <f t="shared" si="2"/>
        <v>71.674768007070256</v>
      </c>
      <c r="F67" s="178">
        <f t="shared" si="2"/>
        <v>72.103431128791655</v>
      </c>
      <c r="G67" s="178">
        <f t="shared" si="2"/>
        <v>53.02593659942363</v>
      </c>
      <c r="H67" s="178">
        <f t="shared" si="2"/>
        <v>56.025824964131999</v>
      </c>
      <c r="I67" s="178">
        <f t="shared" si="2"/>
        <v>76.72704943199264</v>
      </c>
      <c r="J67" s="178">
        <f t="shared" si="2"/>
        <v>59.65865011636928</v>
      </c>
      <c r="K67" s="178">
        <f t="shared" si="2"/>
        <v>64.936854190585535</v>
      </c>
      <c r="L67" s="178">
        <f t="shared" si="2"/>
        <v>69.20965971459934</v>
      </c>
      <c r="M67" s="178">
        <f t="shared" si="2"/>
        <v>72.940052543587299</v>
      </c>
      <c r="N67" s="178">
        <f t="shared" si="2"/>
        <v>70.320366132723109</v>
      </c>
      <c r="O67" s="178">
        <f t="shared" si="2"/>
        <v>63.757899854156541</v>
      </c>
      <c r="P67" s="178">
        <f t="shared" si="2"/>
        <v>72.167832167832174</v>
      </c>
      <c r="Q67" s="178">
        <f t="shared" si="2"/>
        <v>81.019830028328613</v>
      </c>
      <c r="R67" s="615"/>
      <c r="S67" s="150"/>
    </row>
    <row r="68" spans="1:19" ht="11.25" customHeight="1">
      <c r="A68" s="2"/>
      <c r="B68" s="222"/>
      <c r="C68" s="475"/>
      <c r="D68" s="464" t="s">
        <v>59</v>
      </c>
      <c r="E68" s="178">
        <f t="shared" si="2"/>
        <v>81.221719457013577</v>
      </c>
      <c r="F68" s="178">
        <f t="shared" si="2"/>
        <v>60.360360360360367</v>
      </c>
      <c r="G68" s="178">
        <f t="shared" si="2"/>
        <v>32.893539581437672</v>
      </c>
      <c r="H68" s="178">
        <f t="shared" si="2"/>
        <v>60.578661844484628</v>
      </c>
      <c r="I68" s="178">
        <f t="shared" si="2"/>
        <v>68.939955522609338</v>
      </c>
      <c r="J68" s="178">
        <f t="shared" si="2"/>
        <v>40.355843105539826</v>
      </c>
      <c r="K68" s="178">
        <f t="shared" si="2"/>
        <v>50.272412085190687</v>
      </c>
      <c r="L68" s="178">
        <f t="shared" si="2"/>
        <v>53.475103734439834</v>
      </c>
      <c r="M68" s="178">
        <f t="shared" si="2"/>
        <v>65.629322268326419</v>
      </c>
      <c r="N68" s="178">
        <f t="shared" si="2"/>
        <v>64.047362755651235</v>
      </c>
      <c r="O68" s="178">
        <f t="shared" si="2"/>
        <v>49.232456140350877</v>
      </c>
      <c r="P68" s="178">
        <f t="shared" si="2"/>
        <v>60.181236673773988</v>
      </c>
      <c r="Q68" s="178">
        <f t="shared" si="2"/>
        <v>86.140209508460913</v>
      </c>
      <c r="R68" s="615"/>
      <c r="S68" s="150"/>
    </row>
    <row r="69" spans="1:19" ht="11.25" customHeight="1">
      <c r="A69" s="2"/>
      <c r="B69" s="222"/>
      <c r="C69" s="475"/>
      <c r="D69" s="464" t="s">
        <v>190</v>
      </c>
      <c r="E69" s="178">
        <f t="shared" si="2"/>
        <v>87.701317715959007</v>
      </c>
      <c r="F69" s="178">
        <f t="shared" si="2"/>
        <v>62.373371924746749</v>
      </c>
      <c r="G69" s="178">
        <f t="shared" si="2"/>
        <v>34.25309229305423</v>
      </c>
      <c r="H69" s="178">
        <f t="shared" si="2"/>
        <v>54.968287526427062</v>
      </c>
      <c r="I69" s="178">
        <f t="shared" si="2"/>
        <v>62.007684918347735</v>
      </c>
      <c r="J69" s="178">
        <f t="shared" si="2"/>
        <v>48.946360153256705</v>
      </c>
      <c r="K69" s="178">
        <f t="shared" si="2"/>
        <v>50.055370985603545</v>
      </c>
      <c r="L69" s="178">
        <f t="shared" si="2"/>
        <v>54.02025014889815</v>
      </c>
      <c r="M69" s="178">
        <f t="shared" si="2"/>
        <v>58.294157152451312</v>
      </c>
      <c r="N69" s="178">
        <f t="shared" si="2"/>
        <v>61.188271604938272</v>
      </c>
      <c r="O69" s="178">
        <f t="shared" si="2"/>
        <v>46.890927624872582</v>
      </c>
      <c r="P69" s="178">
        <f t="shared" si="2"/>
        <v>60.654796094198737</v>
      </c>
      <c r="Q69" s="178">
        <f t="shared" si="2"/>
        <v>34.678747940691927</v>
      </c>
      <c r="R69" s="615"/>
      <c r="S69" s="150"/>
    </row>
    <row r="70" spans="1:19" ht="11.25" customHeight="1">
      <c r="A70" s="2"/>
      <c r="B70" s="222"/>
      <c r="C70" s="475"/>
      <c r="D70" s="464" t="s">
        <v>191</v>
      </c>
      <c r="E70" s="178">
        <f t="shared" si="2"/>
        <v>72.727272727272734</v>
      </c>
      <c r="F70" s="178">
        <f t="shared" si="2"/>
        <v>32.971014492753625</v>
      </c>
      <c r="G70" s="178">
        <f t="shared" si="2"/>
        <v>45.395799676898221</v>
      </c>
      <c r="H70" s="178">
        <f t="shared" si="2"/>
        <v>61.962134251290877</v>
      </c>
      <c r="I70" s="178">
        <f>+I62/I36*100</f>
        <v>76.700782661047555</v>
      </c>
      <c r="J70" s="178">
        <f t="shared" si="2"/>
        <v>64.653397391901166</v>
      </c>
      <c r="K70" s="178">
        <f t="shared" si="2"/>
        <v>64.988290398126466</v>
      </c>
      <c r="L70" s="178">
        <f t="shared" si="2"/>
        <v>48.863636363636367</v>
      </c>
      <c r="M70" s="178">
        <f t="shared" si="2"/>
        <v>59.645669291338585</v>
      </c>
      <c r="N70" s="178">
        <f t="shared" si="2"/>
        <v>44.444444444444443</v>
      </c>
      <c r="O70" s="178">
        <f t="shared" si="2"/>
        <v>19.132290184921764</v>
      </c>
      <c r="P70" s="178">
        <f t="shared" si="2"/>
        <v>60.040567951318458</v>
      </c>
      <c r="Q70" s="178">
        <f t="shared" si="2"/>
        <v>55.784061696658092</v>
      </c>
      <c r="R70" s="615"/>
      <c r="S70" s="150"/>
    </row>
    <row r="71" spans="1:19" ht="11.25" customHeight="1">
      <c r="A71" s="2"/>
      <c r="B71" s="222"/>
      <c r="C71" s="475"/>
      <c r="D71" s="464" t="s">
        <v>130</v>
      </c>
      <c r="E71" s="178">
        <f t="shared" si="2"/>
        <v>75.510204081632651</v>
      </c>
      <c r="F71" s="178">
        <f t="shared" si="2"/>
        <v>56.481481481481474</v>
      </c>
      <c r="G71" s="178">
        <f t="shared" si="2"/>
        <v>65.476190476190482</v>
      </c>
      <c r="H71" s="178">
        <f t="shared" si="2"/>
        <v>69.583333333333329</v>
      </c>
      <c r="I71" s="178">
        <f t="shared" si="2"/>
        <v>71.875</v>
      </c>
      <c r="J71" s="178">
        <f t="shared" si="2"/>
        <v>48.837209302325576</v>
      </c>
      <c r="K71" s="178">
        <f t="shared" si="2"/>
        <v>62.416107382550337</v>
      </c>
      <c r="L71" s="178">
        <f t="shared" si="2"/>
        <v>85.91549295774648</v>
      </c>
      <c r="M71" s="178">
        <f t="shared" si="2"/>
        <v>77.450980392156865</v>
      </c>
      <c r="N71" s="178">
        <f t="shared" si="2"/>
        <v>58.421052631578952</v>
      </c>
      <c r="O71" s="178">
        <f t="shared" si="2"/>
        <v>60.765550239234443</v>
      </c>
      <c r="P71" s="178">
        <f t="shared" si="2"/>
        <v>64.375</v>
      </c>
      <c r="Q71" s="178">
        <f t="shared" si="2"/>
        <v>74.73684210526315</v>
      </c>
      <c r="R71" s="615"/>
      <c r="S71" s="150"/>
    </row>
    <row r="72" spans="1:19" ht="11.25" customHeight="1">
      <c r="A72" s="2"/>
      <c r="B72" s="222"/>
      <c r="C72" s="475"/>
      <c r="D72" s="464" t="s">
        <v>131</v>
      </c>
      <c r="E72" s="178">
        <f t="shared" si="2"/>
        <v>72.641509433962256</v>
      </c>
      <c r="F72" s="178">
        <f t="shared" si="2"/>
        <v>48.292682926829265</v>
      </c>
      <c r="G72" s="178">
        <f t="shared" si="2"/>
        <v>55.677655677655679</v>
      </c>
      <c r="H72" s="178">
        <f t="shared" si="2"/>
        <v>50.826446280991732</v>
      </c>
      <c r="I72" s="178">
        <f t="shared" si="2"/>
        <v>44.541484716157207</v>
      </c>
      <c r="J72" s="178">
        <f t="shared" si="2"/>
        <v>50.370370370370367</v>
      </c>
      <c r="K72" s="178">
        <f t="shared" si="2"/>
        <v>51.955307262569825</v>
      </c>
      <c r="L72" s="178">
        <f t="shared" si="2"/>
        <v>50.638297872340424</v>
      </c>
      <c r="M72" s="178">
        <f t="shared" si="2"/>
        <v>48.962655601659748</v>
      </c>
      <c r="N72" s="178">
        <f t="shared" si="2"/>
        <v>48.132780082987551</v>
      </c>
      <c r="O72" s="178">
        <f t="shared" si="2"/>
        <v>49.090909090909093</v>
      </c>
      <c r="P72" s="178">
        <f t="shared" si="2"/>
        <v>70.212765957446805</v>
      </c>
      <c r="Q72" s="178">
        <f t="shared" si="2"/>
        <v>77.058823529411768</v>
      </c>
      <c r="R72" s="615"/>
      <c r="S72" s="150"/>
    </row>
    <row r="73" spans="1:19" s="536" customFormat="1" ht="20.25" customHeight="1">
      <c r="A73" s="543"/>
      <c r="B73" s="544"/>
      <c r="C73" s="1549" t="s">
        <v>285</v>
      </c>
      <c r="D73" s="1550"/>
      <c r="E73" s="1550"/>
      <c r="F73" s="1550"/>
      <c r="G73" s="1550"/>
      <c r="H73" s="1550"/>
      <c r="I73" s="1550"/>
      <c r="J73" s="1550"/>
      <c r="K73" s="1550"/>
      <c r="L73" s="1550"/>
      <c r="M73" s="1550"/>
      <c r="N73" s="1550"/>
      <c r="O73" s="1550"/>
      <c r="P73" s="1550"/>
      <c r="Q73" s="1550"/>
      <c r="R73" s="546"/>
      <c r="S73" s="150"/>
    </row>
    <row r="74" spans="1:19" s="536" customFormat="1" ht="12.75" customHeight="1">
      <c r="A74" s="543"/>
      <c r="B74" s="544"/>
      <c r="C74" s="1550" t="s">
        <v>390</v>
      </c>
      <c r="D74" s="1550"/>
      <c r="E74" s="1550"/>
      <c r="F74" s="1550"/>
      <c r="G74" s="1550"/>
      <c r="H74" s="1550"/>
      <c r="I74" s="1550"/>
      <c r="J74" s="1550"/>
      <c r="K74" s="1550"/>
      <c r="L74" s="1550"/>
      <c r="M74" s="1550"/>
      <c r="N74" s="1550"/>
      <c r="O74" s="1550"/>
      <c r="P74" s="1550"/>
      <c r="Q74" s="1550"/>
      <c r="R74" s="546"/>
      <c r="S74" s="543"/>
    </row>
    <row r="75" spans="1:19" ht="13.5" customHeight="1">
      <c r="A75" s="2"/>
      <c r="B75" s="222"/>
      <c r="C75" s="42" t="s">
        <v>428</v>
      </c>
      <c r="D75" s="4"/>
      <c r="E75" s="1"/>
      <c r="F75" s="1"/>
      <c r="G75" s="4"/>
      <c r="H75" s="1"/>
      <c r="I75" s="872"/>
      <c r="J75" s="556"/>
      <c r="K75" s="1"/>
      <c r="L75" s="4"/>
      <c r="M75" s="4"/>
      <c r="N75" s="4"/>
      <c r="O75" s="4"/>
      <c r="P75" s="4"/>
      <c r="Q75" s="4"/>
      <c r="R75" s="978"/>
      <c r="S75" s="2"/>
    </row>
    <row r="76" spans="1:19" ht="13.5" customHeight="1">
      <c r="A76" s="2"/>
      <c r="B76" s="216">
        <v>10</v>
      </c>
      <c r="C76" s="1465">
        <v>43101</v>
      </c>
      <c r="D76" s="1465"/>
      <c r="E76" s="562"/>
      <c r="F76" s="562"/>
      <c r="G76" s="562"/>
      <c r="H76" s="562"/>
      <c r="I76" s="562"/>
      <c r="J76" s="150"/>
      <c r="K76" s="150"/>
      <c r="L76" s="616"/>
      <c r="M76" s="179"/>
      <c r="N76" s="179"/>
      <c r="O76" s="179"/>
      <c r="P76" s="616"/>
      <c r="Q76" s="1"/>
      <c r="R76" s="4"/>
      <c r="S76" s="2"/>
    </row>
  </sheetData>
  <mergeCells count="16">
    <mergeCell ref="D1:R1"/>
    <mergeCell ref="B2:D2"/>
    <mergeCell ref="C5:D6"/>
    <mergeCell ref="E5:N5"/>
    <mergeCell ref="F6:Q6"/>
    <mergeCell ref="C8:D8"/>
    <mergeCell ref="C16:D16"/>
    <mergeCell ref="C22:D22"/>
    <mergeCell ref="C23:D23"/>
    <mergeCell ref="C31:D31"/>
    <mergeCell ref="C73:Q73"/>
    <mergeCell ref="C74:Q74"/>
    <mergeCell ref="C76:D76"/>
    <mergeCell ref="C49:D49"/>
    <mergeCell ref="C53:D53"/>
    <mergeCell ref="C65:D65"/>
  </mergeCells>
  <conditionalFormatting sqref="E7:Q7">
    <cfRule type="cellIs" dxfId="1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cols>
    <col min="1" max="1" width="1" style="410" customWidth="1"/>
    <col min="2" max="2" width="2.5703125" style="410" customWidth="1"/>
    <col min="3" max="3" width="1" style="410" customWidth="1"/>
    <col min="4" max="4" width="23.42578125" style="410" customWidth="1"/>
    <col min="5" max="5" width="5.42578125" style="410" customWidth="1"/>
    <col min="6" max="6" width="5.42578125" style="405" customWidth="1"/>
    <col min="7" max="17" width="5.42578125" style="410" customWidth="1"/>
    <col min="18" max="18" width="2.5703125" style="410" customWidth="1"/>
    <col min="19" max="19" width="1" style="410" customWidth="1"/>
    <col min="20" max="16384" width="9.140625" style="410"/>
  </cols>
  <sheetData>
    <row r="1" spans="1:24" ht="13.5" customHeight="1">
      <c r="A1" s="405"/>
      <c r="B1" s="1563" t="s">
        <v>314</v>
      </c>
      <c r="C1" s="1564"/>
      <c r="D1" s="1564"/>
      <c r="E1" s="1564"/>
      <c r="F1" s="1564"/>
      <c r="G1" s="1564"/>
      <c r="H1" s="1564"/>
      <c r="I1" s="438"/>
      <c r="J1" s="438"/>
      <c r="K1" s="438"/>
      <c r="L1" s="438"/>
      <c r="M1" s="438"/>
      <c r="N1" s="438"/>
      <c r="O1" s="438"/>
      <c r="P1" s="438"/>
      <c r="Q1" s="415"/>
      <c r="R1" s="415"/>
      <c r="S1" s="405"/>
    </row>
    <row r="2" spans="1:24" ht="6" customHeight="1">
      <c r="A2" s="405"/>
      <c r="B2" s="617"/>
      <c r="C2" s="525"/>
      <c r="D2" s="525"/>
      <c r="E2" s="456"/>
      <c r="F2" s="456"/>
      <c r="G2" s="456"/>
      <c r="H2" s="456"/>
      <c r="I2" s="456"/>
      <c r="J2" s="456"/>
      <c r="K2" s="456"/>
      <c r="L2" s="456"/>
      <c r="M2" s="456"/>
      <c r="N2" s="456"/>
      <c r="O2" s="456"/>
      <c r="P2" s="456"/>
      <c r="Q2" s="456"/>
      <c r="R2" s="414"/>
      <c r="S2" s="405"/>
    </row>
    <row r="3" spans="1:24" ht="13.5" customHeight="1" thickBot="1">
      <c r="A3" s="405"/>
      <c r="B3" s="415"/>
      <c r="C3" s="415"/>
      <c r="D3" s="415"/>
      <c r="E3" s="577"/>
      <c r="F3" s="577"/>
      <c r="G3" s="577"/>
      <c r="H3" s="577"/>
      <c r="I3" s="577"/>
      <c r="J3" s="577"/>
      <c r="K3" s="577"/>
      <c r="L3" s="577"/>
      <c r="M3" s="577"/>
      <c r="N3" s="577"/>
      <c r="O3" s="577"/>
      <c r="P3" s="577"/>
      <c r="Q3" s="577" t="s">
        <v>73</v>
      </c>
      <c r="R3" s="619"/>
      <c r="S3" s="405"/>
    </row>
    <row r="4" spans="1:24" s="419" customFormat="1" ht="13.5" customHeight="1" thickBot="1">
      <c r="A4" s="417"/>
      <c r="B4" s="418"/>
      <c r="C4" s="620" t="s">
        <v>221</v>
      </c>
      <c r="D4" s="621"/>
      <c r="E4" s="621"/>
      <c r="F4" s="621"/>
      <c r="G4" s="621"/>
      <c r="H4" s="621"/>
      <c r="I4" s="621"/>
      <c r="J4" s="621"/>
      <c r="K4" s="621"/>
      <c r="L4" s="621"/>
      <c r="M4" s="621"/>
      <c r="N4" s="621"/>
      <c r="O4" s="621"/>
      <c r="P4" s="621"/>
      <c r="Q4" s="622"/>
      <c r="R4" s="619"/>
      <c r="S4" s="417"/>
      <c r="T4" s="749"/>
      <c r="U4" s="749"/>
      <c r="V4" s="749"/>
      <c r="W4" s="749"/>
      <c r="X4" s="749"/>
    </row>
    <row r="5" spans="1:24" ht="4.5" customHeight="1">
      <c r="A5" s="405"/>
      <c r="B5" s="415"/>
      <c r="C5" s="1565" t="s">
        <v>78</v>
      </c>
      <c r="D5" s="1565"/>
      <c r="E5" s="526"/>
      <c r="F5" s="526"/>
      <c r="G5" s="526"/>
      <c r="H5" s="526"/>
      <c r="I5" s="526"/>
      <c r="J5" s="526"/>
      <c r="K5" s="526"/>
      <c r="L5" s="526"/>
      <c r="M5" s="526"/>
      <c r="N5" s="526"/>
      <c r="O5" s="526"/>
      <c r="P5" s="526"/>
      <c r="Q5" s="526"/>
      <c r="R5" s="619"/>
      <c r="S5" s="405"/>
      <c r="T5" s="432"/>
      <c r="U5" s="432"/>
      <c r="V5" s="432"/>
      <c r="W5" s="432"/>
      <c r="X5" s="432"/>
    </row>
    <row r="6" spans="1:24" ht="13.5" customHeight="1">
      <c r="A6" s="405"/>
      <c r="B6" s="415"/>
      <c r="C6" s="1565"/>
      <c r="D6" s="1565"/>
      <c r="E6" s="1331" t="s">
        <v>578</v>
      </c>
      <c r="F6" s="1568" t="s">
        <v>579</v>
      </c>
      <c r="G6" s="1568"/>
      <c r="H6" s="1568"/>
      <c r="I6" s="1568"/>
      <c r="J6" s="1568"/>
      <c r="K6" s="1568"/>
      <c r="L6" s="1568"/>
      <c r="M6" s="1568"/>
      <c r="N6" s="1568"/>
      <c r="O6" s="1568"/>
      <c r="P6" s="1568"/>
      <c r="Q6" s="1568"/>
      <c r="R6" s="619"/>
      <c r="S6" s="405"/>
      <c r="T6" s="432"/>
      <c r="U6" s="432"/>
      <c r="V6" s="432"/>
      <c r="W6" s="432"/>
      <c r="X6" s="432"/>
    </row>
    <row r="7" spans="1:24">
      <c r="A7" s="405"/>
      <c r="B7" s="415"/>
      <c r="C7" s="420"/>
      <c r="D7" s="420"/>
      <c r="E7" s="723" t="s">
        <v>94</v>
      </c>
      <c r="F7" s="723" t="s">
        <v>93</v>
      </c>
      <c r="G7" s="723" t="s">
        <v>104</v>
      </c>
      <c r="H7" s="723" t="s">
        <v>103</v>
      </c>
      <c r="I7" s="723" t="s">
        <v>102</v>
      </c>
      <c r="J7" s="723" t="s">
        <v>101</v>
      </c>
      <c r="K7" s="723" t="s">
        <v>100</v>
      </c>
      <c r="L7" s="723" t="s">
        <v>99</v>
      </c>
      <c r="M7" s="723" t="s">
        <v>98</v>
      </c>
      <c r="N7" s="723" t="s">
        <v>97</v>
      </c>
      <c r="O7" s="723" t="s">
        <v>96</v>
      </c>
      <c r="P7" s="723" t="s">
        <v>95</v>
      </c>
      <c r="Q7" s="723" t="s">
        <v>94</v>
      </c>
      <c r="R7" s="416"/>
      <c r="S7" s="405"/>
      <c r="T7" s="432"/>
      <c r="U7" s="432"/>
      <c r="V7" s="812"/>
      <c r="W7" s="432"/>
      <c r="X7" s="432"/>
    </row>
    <row r="8" spans="1:24" s="626" customFormat="1" ht="22.5" customHeight="1">
      <c r="A8" s="623"/>
      <c r="B8" s="624"/>
      <c r="C8" s="1566" t="s">
        <v>68</v>
      </c>
      <c r="D8" s="1566"/>
      <c r="E8" s="401">
        <v>681787</v>
      </c>
      <c r="F8" s="402">
        <v>687504</v>
      </c>
      <c r="G8" s="402">
        <v>675239</v>
      </c>
      <c r="H8" s="402">
        <v>659322</v>
      </c>
      <c r="I8" s="402">
        <v>637858</v>
      </c>
      <c r="J8" s="402">
        <v>617990</v>
      </c>
      <c r="K8" s="402">
        <v>602194</v>
      </c>
      <c r="L8" s="402">
        <v>593387</v>
      </c>
      <c r="M8" s="402">
        <v>586905</v>
      </c>
      <c r="N8" s="402">
        <v>582322</v>
      </c>
      <c r="O8" s="402">
        <v>578580</v>
      </c>
      <c r="P8" s="402">
        <v>583277</v>
      </c>
      <c r="Q8" s="402">
        <v>578871</v>
      </c>
      <c r="R8" s="625"/>
      <c r="S8" s="623"/>
      <c r="T8" s="432"/>
      <c r="U8" s="432"/>
      <c r="V8" s="813"/>
      <c r="W8" s="432"/>
      <c r="X8" s="432"/>
    </row>
    <row r="9" spans="1:24" s="419" customFormat="1" ht="18.75" customHeight="1">
      <c r="A9" s="417"/>
      <c r="B9" s="418"/>
      <c r="C9" s="424"/>
      <c r="D9" s="458" t="s">
        <v>324</v>
      </c>
      <c r="E9" s="459">
        <v>482556</v>
      </c>
      <c r="F9" s="460">
        <v>494730</v>
      </c>
      <c r="G9" s="460">
        <v>487629</v>
      </c>
      <c r="H9" s="460">
        <v>471474</v>
      </c>
      <c r="I9" s="460">
        <v>450961</v>
      </c>
      <c r="J9" s="460">
        <v>432274</v>
      </c>
      <c r="K9" s="460">
        <v>418189</v>
      </c>
      <c r="L9" s="460">
        <v>416275</v>
      </c>
      <c r="M9" s="460">
        <v>418235</v>
      </c>
      <c r="N9" s="460">
        <v>410819</v>
      </c>
      <c r="O9" s="460">
        <v>404564</v>
      </c>
      <c r="P9" s="460">
        <v>404625</v>
      </c>
      <c r="Q9" s="460">
        <v>403771</v>
      </c>
      <c r="R9" s="444"/>
      <c r="S9" s="417"/>
      <c r="T9" s="749"/>
      <c r="U9" s="814"/>
      <c r="V9" s="813"/>
      <c r="W9" s="749"/>
      <c r="X9" s="749"/>
    </row>
    <row r="10" spans="1:24" s="419" customFormat="1" ht="18.75" customHeight="1">
      <c r="A10" s="417"/>
      <c r="B10" s="418"/>
      <c r="C10" s="424"/>
      <c r="D10" s="458" t="s">
        <v>222</v>
      </c>
      <c r="E10" s="459">
        <v>63834</v>
      </c>
      <c r="F10" s="460">
        <v>61234</v>
      </c>
      <c r="G10" s="460">
        <v>60538</v>
      </c>
      <c r="H10" s="460">
        <v>60594</v>
      </c>
      <c r="I10" s="460">
        <v>60395</v>
      </c>
      <c r="J10" s="460">
        <v>59159</v>
      </c>
      <c r="K10" s="460">
        <v>59145</v>
      </c>
      <c r="L10" s="460">
        <v>58976</v>
      </c>
      <c r="M10" s="460">
        <v>58386</v>
      </c>
      <c r="N10" s="460">
        <v>57924</v>
      </c>
      <c r="O10" s="460">
        <v>58011</v>
      </c>
      <c r="P10" s="460">
        <v>58433</v>
      </c>
      <c r="Q10" s="460">
        <v>57050</v>
      </c>
      <c r="R10" s="444"/>
      <c r="S10" s="417"/>
      <c r="T10" s="749"/>
      <c r="U10" s="749"/>
      <c r="V10" s="813"/>
      <c r="W10" s="749"/>
      <c r="X10" s="749"/>
    </row>
    <row r="11" spans="1:24" s="419" customFormat="1" ht="18.75" customHeight="1">
      <c r="A11" s="417"/>
      <c r="B11" s="418"/>
      <c r="C11" s="424"/>
      <c r="D11" s="458" t="s">
        <v>223</v>
      </c>
      <c r="E11" s="459">
        <v>114517</v>
      </c>
      <c r="F11" s="460">
        <v>109991</v>
      </c>
      <c r="G11" s="460">
        <v>106160</v>
      </c>
      <c r="H11" s="460">
        <v>104048</v>
      </c>
      <c r="I11" s="460">
        <v>105336</v>
      </c>
      <c r="J11" s="460">
        <v>103496</v>
      </c>
      <c r="K11" s="460">
        <v>100945</v>
      </c>
      <c r="L11" s="460">
        <v>95648</v>
      </c>
      <c r="M11" s="460">
        <v>87421</v>
      </c>
      <c r="N11" s="460">
        <v>90322</v>
      </c>
      <c r="O11" s="460">
        <v>92542</v>
      </c>
      <c r="P11" s="460">
        <v>95094</v>
      </c>
      <c r="Q11" s="460">
        <v>96414</v>
      </c>
      <c r="R11" s="444"/>
      <c r="S11" s="417"/>
      <c r="T11" s="749"/>
      <c r="U11" s="749"/>
      <c r="V11" s="813"/>
      <c r="W11" s="749"/>
      <c r="X11" s="749"/>
    </row>
    <row r="12" spans="1:24" s="419" customFormat="1" ht="22.5" customHeight="1">
      <c r="A12" s="417"/>
      <c r="B12" s="418"/>
      <c r="C12" s="424"/>
      <c r="D12" s="461" t="s">
        <v>325</v>
      </c>
      <c r="E12" s="459">
        <v>20880</v>
      </c>
      <c r="F12" s="460">
        <v>21549</v>
      </c>
      <c r="G12" s="460">
        <v>20912</v>
      </c>
      <c r="H12" s="460">
        <v>23206</v>
      </c>
      <c r="I12" s="460">
        <v>21166</v>
      </c>
      <c r="J12" s="460">
        <v>23061</v>
      </c>
      <c r="K12" s="460">
        <v>23915</v>
      </c>
      <c r="L12" s="460">
        <v>22488</v>
      </c>
      <c r="M12" s="460">
        <v>22863</v>
      </c>
      <c r="N12" s="460">
        <v>23257</v>
      </c>
      <c r="O12" s="460">
        <v>23463</v>
      </c>
      <c r="P12" s="460">
        <v>25125</v>
      </c>
      <c r="Q12" s="460">
        <v>21636</v>
      </c>
      <c r="R12" s="444"/>
      <c r="S12" s="417"/>
      <c r="T12" s="749"/>
      <c r="U12" s="749"/>
      <c r="V12" s="813"/>
      <c r="W12" s="749"/>
      <c r="X12" s="749"/>
    </row>
    <row r="13" spans="1:24" ht="15.75" customHeight="1" thickBot="1">
      <c r="A13" s="405"/>
      <c r="B13" s="415"/>
      <c r="C13" s="420"/>
      <c r="D13" s="420"/>
      <c r="E13" s="577"/>
      <c r="F13" s="577"/>
      <c r="G13" s="577"/>
      <c r="H13" s="577"/>
      <c r="I13" s="577"/>
      <c r="J13" s="577"/>
      <c r="K13" s="577"/>
      <c r="L13" s="577"/>
      <c r="M13" s="577"/>
      <c r="N13" s="577"/>
      <c r="O13" s="577"/>
      <c r="P13" s="577"/>
      <c r="Q13" s="472"/>
      <c r="R13" s="416"/>
      <c r="S13" s="405"/>
      <c r="T13" s="432"/>
      <c r="U13" s="432"/>
      <c r="V13" s="813"/>
      <c r="W13" s="432"/>
      <c r="X13" s="432"/>
    </row>
    <row r="14" spans="1:24" ht="13.5" customHeight="1" thickBot="1">
      <c r="A14" s="405"/>
      <c r="B14" s="415"/>
      <c r="C14" s="620" t="s">
        <v>25</v>
      </c>
      <c r="D14" s="621"/>
      <c r="E14" s="621"/>
      <c r="F14" s="621"/>
      <c r="G14" s="621"/>
      <c r="H14" s="621"/>
      <c r="I14" s="621"/>
      <c r="J14" s="621"/>
      <c r="K14" s="621"/>
      <c r="L14" s="621"/>
      <c r="M14" s="621"/>
      <c r="N14" s="621"/>
      <c r="O14" s="621"/>
      <c r="P14" s="621"/>
      <c r="Q14" s="622"/>
      <c r="R14" s="416"/>
      <c r="S14" s="405"/>
      <c r="T14" s="432"/>
      <c r="U14" s="432"/>
      <c r="V14" s="813"/>
      <c r="W14" s="432"/>
      <c r="X14" s="432"/>
    </row>
    <row r="15" spans="1:24" ht="9.75" customHeight="1">
      <c r="A15" s="405"/>
      <c r="B15" s="415"/>
      <c r="C15" s="1565" t="s">
        <v>78</v>
      </c>
      <c r="D15" s="1565"/>
      <c r="E15" s="423"/>
      <c r="F15" s="423"/>
      <c r="G15" s="423"/>
      <c r="H15" s="423"/>
      <c r="I15" s="423"/>
      <c r="J15" s="423"/>
      <c r="K15" s="423"/>
      <c r="L15" s="423"/>
      <c r="M15" s="423"/>
      <c r="N15" s="423"/>
      <c r="O15" s="423"/>
      <c r="P15" s="423"/>
      <c r="Q15" s="508"/>
      <c r="R15" s="416"/>
      <c r="S15" s="405"/>
      <c r="T15" s="432"/>
      <c r="U15" s="432"/>
      <c r="V15" s="813"/>
      <c r="W15" s="432"/>
      <c r="X15" s="432"/>
    </row>
    <row r="16" spans="1:24" s="626" customFormat="1" ht="22.5" customHeight="1">
      <c r="A16" s="623"/>
      <c r="B16" s="624"/>
      <c r="C16" s="1566" t="s">
        <v>68</v>
      </c>
      <c r="D16" s="1566"/>
      <c r="E16" s="401">
        <f t="shared" ref="E16:P16" si="0">+E9</f>
        <v>482556</v>
      </c>
      <c r="F16" s="402">
        <f t="shared" si="0"/>
        <v>494730</v>
      </c>
      <c r="G16" s="402">
        <f t="shared" si="0"/>
        <v>487629</v>
      </c>
      <c r="H16" s="402">
        <f t="shared" si="0"/>
        <v>471474</v>
      </c>
      <c r="I16" s="402">
        <f t="shared" si="0"/>
        <v>450961</v>
      </c>
      <c r="J16" s="402">
        <f t="shared" si="0"/>
        <v>432274</v>
      </c>
      <c r="K16" s="402">
        <f t="shared" si="0"/>
        <v>418189</v>
      </c>
      <c r="L16" s="402">
        <f t="shared" si="0"/>
        <v>416275</v>
      </c>
      <c r="M16" s="402">
        <f t="shared" si="0"/>
        <v>418235</v>
      </c>
      <c r="N16" s="402">
        <f t="shared" si="0"/>
        <v>410819</v>
      </c>
      <c r="O16" s="402">
        <f t="shared" si="0"/>
        <v>404564</v>
      </c>
      <c r="P16" s="402">
        <f t="shared" si="0"/>
        <v>404625</v>
      </c>
      <c r="Q16" s="402">
        <f>+Q9</f>
        <v>403771</v>
      </c>
      <c r="R16" s="625"/>
      <c r="S16" s="623"/>
      <c r="T16" s="815"/>
      <c r="U16" s="847"/>
      <c r="V16" s="813"/>
      <c r="W16" s="975"/>
      <c r="X16" s="815"/>
    </row>
    <row r="17" spans="1:24" ht="22.5" customHeight="1">
      <c r="A17" s="405"/>
      <c r="B17" s="415"/>
      <c r="C17" s="576"/>
      <c r="D17" s="464" t="s">
        <v>72</v>
      </c>
      <c r="E17" s="148">
        <v>227209</v>
      </c>
      <c r="F17" s="158">
        <v>232152</v>
      </c>
      <c r="G17" s="158">
        <v>228407</v>
      </c>
      <c r="H17" s="158">
        <v>220202</v>
      </c>
      <c r="I17" s="158">
        <v>210502</v>
      </c>
      <c r="J17" s="158">
        <v>200452</v>
      </c>
      <c r="K17" s="158">
        <v>191838</v>
      </c>
      <c r="L17" s="158">
        <v>188674</v>
      </c>
      <c r="M17" s="158">
        <v>187636</v>
      </c>
      <c r="N17" s="158">
        <v>184203</v>
      </c>
      <c r="O17" s="158">
        <v>182481</v>
      </c>
      <c r="P17" s="158">
        <v>183449</v>
      </c>
      <c r="Q17" s="158">
        <v>184051</v>
      </c>
      <c r="R17" s="416"/>
      <c r="S17" s="405"/>
      <c r="T17" s="432"/>
      <c r="U17" s="432"/>
      <c r="V17" s="976"/>
      <c r="W17" s="934"/>
      <c r="X17" s="432"/>
    </row>
    <row r="18" spans="1:24" ht="15.75" customHeight="1">
      <c r="A18" s="405"/>
      <c r="B18" s="415"/>
      <c r="C18" s="576"/>
      <c r="D18" s="464" t="s">
        <v>71</v>
      </c>
      <c r="E18" s="148">
        <v>255347</v>
      </c>
      <c r="F18" s="158">
        <v>262578</v>
      </c>
      <c r="G18" s="158">
        <v>259222</v>
      </c>
      <c r="H18" s="158">
        <v>251272</v>
      </c>
      <c r="I18" s="158">
        <v>240459</v>
      </c>
      <c r="J18" s="158">
        <v>231822</v>
      </c>
      <c r="K18" s="158">
        <v>226351</v>
      </c>
      <c r="L18" s="158">
        <v>227601</v>
      </c>
      <c r="M18" s="158">
        <v>230599</v>
      </c>
      <c r="N18" s="158">
        <v>226616</v>
      </c>
      <c r="O18" s="158">
        <v>222083</v>
      </c>
      <c r="P18" s="158">
        <v>221176</v>
      </c>
      <c r="Q18" s="158">
        <v>219720</v>
      </c>
      <c r="R18" s="416"/>
      <c r="S18" s="405"/>
      <c r="T18" s="432"/>
      <c r="U18" s="432"/>
      <c r="V18" s="813"/>
      <c r="W18" s="432"/>
      <c r="X18" s="432"/>
    </row>
    <row r="19" spans="1:24" ht="22.5" customHeight="1">
      <c r="A19" s="405"/>
      <c r="B19" s="415"/>
      <c r="C19" s="576"/>
      <c r="D19" s="464" t="s">
        <v>224</v>
      </c>
      <c r="E19" s="148">
        <v>55334</v>
      </c>
      <c r="F19" s="158">
        <v>58308</v>
      </c>
      <c r="G19" s="158">
        <v>58237</v>
      </c>
      <c r="H19" s="158">
        <v>55279</v>
      </c>
      <c r="I19" s="158">
        <v>50695</v>
      </c>
      <c r="J19" s="158">
        <v>47335</v>
      </c>
      <c r="K19" s="158">
        <v>44424</v>
      </c>
      <c r="L19" s="158">
        <v>44454</v>
      </c>
      <c r="M19" s="158">
        <v>45943</v>
      </c>
      <c r="N19" s="158">
        <v>47354</v>
      </c>
      <c r="O19" s="158">
        <v>47979</v>
      </c>
      <c r="P19" s="158">
        <v>47699</v>
      </c>
      <c r="Q19" s="158">
        <v>44414</v>
      </c>
      <c r="R19" s="416"/>
      <c r="S19" s="405"/>
      <c r="T19" s="432"/>
      <c r="U19" s="432"/>
      <c r="V19" s="813"/>
      <c r="W19" s="432"/>
      <c r="X19" s="432"/>
    </row>
    <row r="20" spans="1:24" ht="15.75" customHeight="1">
      <c r="A20" s="405"/>
      <c r="B20" s="415"/>
      <c r="C20" s="576"/>
      <c r="D20" s="464" t="s">
        <v>225</v>
      </c>
      <c r="E20" s="148">
        <v>427222</v>
      </c>
      <c r="F20" s="158">
        <v>436422</v>
      </c>
      <c r="G20" s="158">
        <v>429392</v>
      </c>
      <c r="H20" s="158">
        <v>416195</v>
      </c>
      <c r="I20" s="158">
        <v>400266</v>
      </c>
      <c r="J20" s="158">
        <v>384939</v>
      </c>
      <c r="K20" s="158">
        <v>373765</v>
      </c>
      <c r="L20" s="158">
        <v>371821</v>
      </c>
      <c r="M20" s="158">
        <v>372292</v>
      </c>
      <c r="N20" s="158">
        <v>363465</v>
      </c>
      <c r="O20" s="158">
        <v>356585</v>
      </c>
      <c r="P20" s="158">
        <v>356926</v>
      </c>
      <c r="Q20" s="158">
        <v>359357</v>
      </c>
      <c r="R20" s="416"/>
      <c r="S20" s="405"/>
      <c r="T20" s="813"/>
      <c r="U20" s="934"/>
      <c r="V20" s="813"/>
      <c r="W20" s="432"/>
      <c r="X20" s="432"/>
    </row>
    <row r="21" spans="1:24" ht="22.5" customHeight="1">
      <c r="A21" s="405"/>
      <c r="B21" s="415"/>
      <c r="C21" s="576"/>
      <c r="D21" s="464" t="s">
        <v>214</v>
      </c>
      <c r="E21" s="148">
        <v>50960</v>
      </c>
      <c r="F21" s="158">
        <v>52659</v>
      </c>
      <c r="G21" s="158">
        <v>52439</v>
      </c>
      <c r="H21" s="158">
        <v>50910</v>
      </c>
      <c r="I21" s="158">
        <v>47858</v>
      </c>
      <c r="J21" s="158">
        <v>45857</v>
      </c>
      <c r="K21" s="158">
        <v>44426</v>
      </c>
      <c r="L21" s="158">
        <v>45115</v>
      </c>
      <c r="M21" s="158">
        <v>46758</v>
      </c>
      <c r="N21" s="158">
        <v>47446</v>
      </c>
      <c r="O21" s="158">
        <v>47260</v>
      </c>
      <c r="P21" s="158">
        <v>46075</v>
      </c>
      <c r="Q21" s="158">
        <v>42902</v>
      </c>
      <c r="R21" s="416"/>
      <c r="S21" s="405"/>
      <c r="T21" s="432"/>
      <c r="U21" s="934"/>
      <c r="V21" s="973"/>
      <c r="W21" s="813"/>
      <c r="X21" s="432"/>
    </row>
    <row r="22" spans="1:24" ht="15.75" customHeight="1">
      <c r="A22" s="405"/>
      <c r="B22" s="415"/>
      <c r="C22" s="576"/>
      <c r="D22" s="464" t="s">
        <v>226</v>
      </c>
      <c r="E22" s="148">
        <v>431596</v>
      </c>
      <c r="F22" s="158">
        <v>442071</v>
      </c>
      <c r="G22" s="158">
        <v>435190</v>
      </c>
      <c r="H22" s="158">
        <v>420564</v>
      </c>
      <c r="I22" s="158">
        <v>403103</v>
      </c>
      <c r="J22" s="158">
        <v>386417</v>
      </c>
      <c r="K22" s="158">
        <v>373763</v>
      </c>
      <c r="L22" s="158">
        <v>371160</v>
      </c>
      <c r="M22" s="158">
        <v>371477</v>
      </c>
      <c r="N22" s="158">
        <v>363373</v>
      </c>
      <c r="O22" s="158">
        <v>357304</v>
      </c>
      <c r="P22" s="158">
        <v>358550</v>
      </c>
      <c r="Q22" s="158">
        <v>360869</v>
      </c>
      <c r="R22" s="416"/>
      <c r="S22" s="405"/>
      <c r="T22" s="432"/>
      <c r="U22" s="934"/>
      <c r="V22" s="973"/>
      <c r="W22" s="432"/>
      <c r="X22" s="432"/>
    </row>
    <row r="23" spans="1:24" ht="15" customHeight="1">
      <c r="A23" s="405"/>
      <c r="B23" s="415"/>
      <c r="C23" s="464"/>
      <c r="D23" s="466" t="s">
        <v>328</v>
      </c>
      <c r="E23" s="148">
        <v>19333</v>
      </c>
      <c r="F23" s="158">
        <v>19573</v>
      </c>
      <c r="G23" s="158">
        <v>19048</v>
      </c>
      <c r="H23" s="158">
        <v>19269</v>
      </c>
      <c r="I23" s="158">
        <v>17962</v>
      </c>
      <c r="J23" s="158">
        <v>16382</v>
      </c>
      <c r="K23" s="158">
        <v>16004</v>
      </c>
      <c r="L23" s="158">
        <v>16416</v>
      </c>
      <c r="M23" s="158">
        <v>15934</v>
      </c>
      <c r="N23" s="158">
        <v>15852</v>
      </c>
      <c r="O23" s="158">
        <v>16578</v>
      </c>
      <c r="P23" s="158">
        <v>16974</v>
      </c>
      <c r="Q23" s="158">
        <v>17030</v>
      </c>
      <c r="R23" s="416"/>
      <c r="S23" s="405"/>
      <c r="T23" s="432"/>
      <c r="U23" s="432"/>
      <c r="V23" s="813"/>
      <c r="W23" s="934"/>
      <c r="X23" s="432"/>
    </row>
    <row r="24" spans="1:24" ht="15" customHeight="1">
      <c r="A24" s="405"/>
      <c r="B24" s="415"/>
      <c r="C24" s="201"/>
      <c r="D24" s="94" t="s">
        <v>215</v>
      </c>
      <c r="E24" s="148">
        <v>111531</v>
      </c>
      <c r="F24" s="158">
        <v>112752</v>
      </c>
      <c r="G24" s="158">
        <v>110580</v>
      </c>
      <c r="H24" s="158">
        <v>106552</v>
      </c>
      <c r="I24" s="158">
        <v>102708</v>
      </c>
      <c r="J24" s="158">
        <v>98664</v>
      </c>
      <c r="K24" s="158">
        <v>94473</v>
      </c>
      <c r="L24" s="158">
        <v>92870</v>
      </c>
      <c r="M24" s="158">
        <v>92365</v>
      </c>
      <c r="N24" s="158">
        <v>89538</v>
      </c>
      <c r="O24" s="158">
        <v>87430</v>
      </c>
      <c r="P24" s="158">
        <v>85406</v>
      </c>
      <c r="Q24" s="158">
        <v>86377</v>
      </c>
      <c r="R24" s="416"/>
      <c r="S24" s="405"/>
      <c r="T24" s="432"/>
      <c r="U24" s="432"/>
      <c r="V24" s="813"/>
      <c r="W24" s="432"/>
      <c r="X24" s="432"/>
    </row>
    <row r="25" spans="1:24" ht="15" customHeight="1">
      <c r="A25" s="405"/>
      <c r="B25" s="415"/>
      <c r="C25" s="201"/>
      <c r="D25" s="94" t="s">
        <v>163</v>
      </c>
      <c r="E25" s="148">
        <v>296648</v>
      </c>
      <c r="F25" s="158">
        <v>305545</v>
      </c>
      <c r="G25" s="158">
        <v>301386</v>
      </c>
      <c r="H25" s="158">
        <v>290458</v>
      </c>
      <c r="I25" s="158">
        <v>278239</v>
      </c>
      <c r="J25" s="158">
        <v>267072</v>
      </c>
      <c r="K25" s="158">
        <v>258847</v>
      </c>
      <c r="L25" s="158">
        <v>257254</v>
      </c>
      <c r="M25" s="158">
        <v>258581</v>
      </c>
      <c r="N25" s="158">
        <v>253410</v>
      </c>
      <c r="O25" s="158">
        <v>248976</v>
      </c>
      <c r="P25" s="158">
        <v>252090</v>
      </c>
      <c r="Q25" s="158">
        <v>253543</v>
      </c>
      <c r="R25" s="416"/>
      <c r="S25" s="405"/>
      <c r="T25" s="432"/>
      <c r="U25" s="432"/>
      <c r="V25" s="813"/>
      <c r="W25" s="432"/>
      <c r="X25" s="432"/>
    </row>
    <row r="26" spans="1:24" ht="15" customHeight="1">
      <c r="A26" s="405"/>
      <c r="B26" s="415"/>
      <c r="C26" s="201"/>
      <c r="D26" s="94" t="s">
        <v>216</v>
      </c>
      <c r="E26" s="148">
        <v>4084</v>
      </c>
      <c r="F26" s="158">
        <v>4201</v>
      </c>
      <c r="G26" s="158">
        <v>4176</v>
      </c>
      <c r="H26" s="158">
        <v>4285</v>
      </c>
      <c r="I26" s="158">
        <v>4194</v>
      </c>
      <c r="J26" s="158">
        <v>4299</v>
      </c>
      <c r="K26" s="158">
        <v>4439</v>
      </c>
      <c r="L26" s="158">
        <v>4620</v>
      </c>
      <c r="M26" s="158">
        <v>4597</v>
      </c>
      <c r="N26" s="158">
        <v>4573</v>
      </c>
      <c r="O26" s="158">
        <v>4320</v>
      </c>
      <c r="P26" s="158">
        <v>4080</v>
      </c>
      <c r="Q26" s="158">
        <v>3919</v>
      </c>
      <c r="R26" s="416"/>
      <c r="S26" s="405"/>
      <c r="T26" s="432"/>
      <c r="U26" s="432"/>
      <c r="V26" s="813"/>
      <c r="W26" s="432"/>
      <c r="X26" s="432"/>
    </row>
    <row r="27" spans="1:24" ht="22.5" customHeight="1">
      <c r="A27" s="405"/>
      <c r="B27" s="415"/>
      <c r="C27" s="576"/>
      <c r="D27" s="464" t="s">
        <v>227</v>
      </c>
      <c r="E27" s="148">
        <v>251001</v>
      </c>
      <c r="F27" s="158">
        <v>259965</v>
      </c>
      <c r="G27" s="158">
        <v>254414</v>
      </c>
      <c r="H27" s="158">
        <v>243481</v>
      </c>
      <c r="I27" s="158">
        <v>227265</v>
      </c>
      <c r="J27" s="158">
        <v>213448</v>
      </c>
      <c r="K27" s="158">
        <v>205256</v>
      </c>
      <c r="L27" s="158">
        <v>204613</v>
      </c>
      <c r="M27" s="158">
        <v>208638</v>
      </c>
      <c r="N27" s="158">
        <v>205494</v>
      </c>
      <c r="O27" s="158">
        <v>204695</v>
      </c>
      <c r="P27" s="158">
        <v>210166</v>
      </c>
      <c r="Q27" s="158">
        <v>210775</v>
      </c>
      <c r="R27" s="416"/>
      <c r="S27" s="405"/>
      <c r="T27" s="432"/>
      <c r="U27" s="847"/>
      <c r="V27" s="813"/>
      <c r="W27" s="432"/>
      <c r="X27" s="432"/>
    </row>
    <row r="28" spans="1:24" ht="15.75" customHeight="1">
      <c r="A28" s="405"/>
      <c r="B28" s="415"/>
      <c r="C28" s="576"/>
      <c r="D28" s="464" t="s">
        <v>228</v>
      </c>
      <c r="E28" s="148">
        <v>231555</v>
      </c>
      <c r="F28" s="158">
        <v>234765</v>
      </c>
      <c r="G28" s="158">
        <v>233215</v>
      </c>
      <c r="H28" s="158">
        <v>227993</v>
      </c>
      <c r="I28" s="158">
        <v>223696</v>
      </c>
      <c r="J28" s="158">
        <v>218826</v>
      </c>
      <c r="K28" s="158">
        <v>212933</v>
      </c>
      <c r="L28" s="158">
        <v>211662</v>
      </c>
      <c r="M28" s="158">
        <v>209597</v>
      </c>
      <c r="N28" s="158">
        <v>205325</v>
      </c>
      <c r="O28" s="158">
        <v>199869</v>
      </c>
      <c r="P28" s="158">
        <v>194459</v>
      </c>
      <c r="Q28" s="158">
        <v>192996</v>
      </c>
      <c r="R28" s="416"/>
      <c r="S28" s="405"/>
      <c r="T28" s="432"/>
      <c r="U28" s="847"/>
      <c r="V28" s="813"/>
      <c r="W28" s="432"/>
      <c r="X28" s="432"/>
    </row>
    <row r="29" spans="1:24" ht="22.5" customHeight="1">
      <c r="A29" s="405"/>
      <c r="B29" s="415"/>
      <c r="C29" s="576"/>
      <c r="D29" s="464" t="s">
        <v>229</v>
      </c>
      <c r="E29" s="148">
        <v>29516</v>
      </c>
      <c r="F29" s="158">
        <v>29692</v>
      </c>
      <c r="G29" s="158">
        <v>29350</v>
      </c>
      <c r="H29" s="158">
        <v>28913</v>
      </c>
      <c r="I29" s="158">
        <v>28439</v>
      </c>
      <c r="J29" s="158">
        <v>27569</v>
      </c>
      <c r="K29" s="158">
        <v>27129</v>
      </c>
      <c r="L29" s="158">
        <v>27126</v>
      </c>
      <c r="M29" s="158">
        <v>26829</v>
      </c>
      <c r="N29" s="158">
        <v>26290</v>
      </c>
      <c r="O29" s="158">
        <v>25993</v>
      </c>
      <c r="P29" s="158">
        <v>25928</v>
      </c>
      <c r="Q29" s="158">
        <v>25902</v>
      </c>
      <c r="R29" s="416"/>
      <c r="S29" s="405"/>
      <c r="T29" s="432"/>
      <c r="U29" s="432"/>
      <c r="V29" s="813"/>
      <c r="W29" s="432"/>
      <c r="X29" s="432"/>
    </row>
    <row r="30" spans="1:24" ht="15.75" customHeight="1">
      <c r="A30" s="405"/>
      <c r="B30" s="415"/>
      <c r="C30" s="576"/>
      <c r="D30" s="464" t="s">
        <v>230</v>
      </c>
      <c r="E30" s="148">
        <v>97006</v>
      </c>
      <c r="F30" s="158">
        <v>97053</v>
      </c>
      <c r="G30" s="158">
        <v>95374</v>
      </c>
      <c r="H30" s="158">
        <v>92517</v>
      </c>
      <c r="I30" s="158">
        <v>89896</v>
      </c>
      <c r="J30" s="158">
        <v>86890</v>
      </c>
      <c r="K30" s="158">
        <v>84845</v>
      </c>
      <c r="L30" s="158">
        <v>84112</v>
      </c>
      <c r="M30" s="158">
        <v>82746</v>
      </c>
      <c r="N30" s="158">
        <v>79313</v>
      </c>
      <c r="O30" s="158">
        <v>77989</v>
      </c>
      <c r="P30" s="158">
        <v>76932</v>
      </c>
      <c r="Q30" s="158">
        <v>77624</v>
      </c>
      <c r="R30" s="416"/>
      <c r="S30" s="405"/>
      <c r="T30" s="432"/>
      <c r="U30" s="432"/>
      <c r="V30" s="813"/>
      <c r="W30" s="432"/>
      <c r="X30" s="432"/>
    </row>
    <row r="31" spans="1:24" ht="15.75" customHeight="1">
      <c r="A31" s="405"/>
      <c r="B31" s="415"/>
      <c r="C31" s="576"/>
      <c r="D31" s="464" t="s">
        <v>231</v>
      </c>
      <c r="E31" s="148">
        <v>77648</v>
      </c>
      <c r="F31" s="158">
        <v>78917</v>
      </c>
      <c r="G31" s="158">
        <v>76977</v>
      </c>
      <c r="H31" s="158">
        <v>74409</v>
      </c>
      <c r="I31" s="158">
        <v>71497</v>
      </c>
      <c r="J31" s="158">
        <v>68837</v>
      </c>
      <c r="K31" s="158">
        <v>66317</v>
      </c>
      <c r="L31" s="158">
        <v>64972</v>
      </c>
      <c r="M31" s="158">
        <v>64436</v>
      </c>
      <c r="N31" s="158">
        <v>61896</v>
      </c>
      <c r="O31" s="158">
        <v>60600</v>
      </c>
      <c r="P31" s="158">
        <v>59658</v>
      </c>
      <c r="Q31" s="158">
        <v>60668</v>
      </c>
      <c r="R31" s="416"/>
      <c r="S31" s="405"/>
      <c r="T31" s="432"/>
      <c r="U31" s="432"/>
      <c r="V31" s="813"/>
      <c r="W31" s="432"/>
      <c r="X31" s="432"/>
    </row>
    <row r="32" spans="1:24" ht="15.75" customHeight="1">
      <c r="A32" s="405"/>
      <c r="B32" s="415"/>
      <c r="C32" s="576"/>
      <c r="D32" s="464" t="s">
        <v>232</v>
      </c>
      <c r="E32" s="148">
        <v>93493</v>
      </c>
      <c r="F32" s="158">
        <v>97406</v>
      </c>
      <c r="G32" s="158">
        <v>96586</v>
      </c>
      <c r="H32" s="158">
        <v>93084</v>
      </c>
      <c r="I32" s="158">
        <v>88492</v>
      </c>
      <c r="J32" s="158">
        <v>83793</v>
      </c>
      <c r="K32" s="158">
        <v>80928</v>
      </c>
      <c r="L32" s="158">
        <v>79444</v>
      </c>
      <c r="M32" s="158">
        <v>79442</v>
      </c>
      <c r="N32" s="158">
        <v>76605</v>
      </c>
      <c r="O32" s="158">
        <v>76069</v>
      </c>
      <c r="P32" s="158">
        <v>77482</v>
      </c>
      <c r="Q32" s="158">
        <v>78501</v>
      </c>
      <c r="R32" s="416"/>
      <c r="S32" s="405"/>
      <c r="T32" s="432"/>
      <c r="U32" s="432"/>
      <c r="V32" s="813"/>
      <c r="W32" s="432"/>
      <c r="X32" s="432"/>
    </row>
    <row r="33" spans="1:24" ht="15.75" customHeight="1">
      <c r="A33" s="405"/>
      <c r="B33" s="415"/>
      <c r="C33" s="576"/>
      <c r="D33" s="464" t="s">
        <v>233</v>
      </c>
      <c r="E33" s="148">
        <v>120339</v>
      </c>
      <c r="F33" s="158">
        <v>125338</v>
      </c>
      <c r="G33" s="158">
        <v>124673</v>
      </c>
      <c r="H33" s="158">
        <v>119826</v>
      </c>
      <c r="I33" s="158">
        <v>113204</v>
      </c>
      <c r="J33" s="158">
        <v>107862</v>
      </c>
      <c r="K33" s="158">
        <v>103367</v>
      </c>
      <c r="L33" s="158">
        <v>102705</v>
      </c>
      <c r="M33" s="158">
        <v>104230</v>
      </c>
      <c r="N33" s="158">
        <v>103983</v>
      </c>
      <c r="O33" s="158">
        <v>104573</v>
      </c>
      <c r="P33" s="158">
        <v>106398</v>
      </c>
      <c r="Q33" s="158">
        <v>105070</v>
      </c>
      <c r="R33" s="416"/>
      <c r="S33" s="405"/>
      <c r="T33" s="432"/>
      <c r="U33" s="432"/>
      <c r="V33" s="813"/>
      <c r="W33" s="432"/>
      <c r="X33" s="432"/>
    </row>
    <row r="34" spans="1:24" ht="15.75" customHeight="1">
      <c r="A34" s="405"/>
      <c r="B34" s="415"/>
      <c r="C34" s="576"/>
      <c r="D34" s="464" t="s">
        <v>234</v>
      </c>
      <c r="E34" s="148">
        <v>64554</v>
      </c>
      <c r="F34" s="158">
        <v>66324</v>
      </c>
      <c r="G34" s="158">
        <v>64669</v>
      </c>
      <c r="H34" s="158">
        <v>62725</v>
      </c>
      <c r="I34" s="158">
        <v>59433</v>
      </c>
      <c r="J34" s="158">
        <v>57323</v>
      </c>
      <c r="K34" s="158">
        <v>55603</v>
      </c>
      <c r="L34" s="158">
        <v>57916</v>
      </c>
      <c r="M34" s="158">
        <v>60552</v>
      </c>
      <c r="N34" s="158">
        <v>62732</v>
      </c>
      <c r="O34" s="158">
        <v>59340</v>
      </c>
      <c r="P34" s="158">
        <v>58227</v>
      </c>
      <c r="Q34" s="158">
        <v>56006</v>
      </c>
      <c r="R34" s="416"/>
      <c r="S34" s="405"/>
      <c r="T34" s="432"/>
      <c r="U34" s="432"/>
      <c r="V34" s="816"/>
      <c r="W34" s="432"/>
      <c r="X34" s="432"/>
    </row>
    <row r="35" spans="1:24" ht="22.5" customHeight="1">
      <c r="A35" s="405"/>
      <c r="B35" s="415"/>
      <c r="C35" s="576"/>
      <c r="D35" s="464" t="s">
        <v>187</v>
      </c>
      <c r="E35" s="148">
        <v>200792</v>
      </c>
      <c r="F35" s="158">
        <v>204270</v>
      </c>
      <c r="G35" s="158">
        <v>201561</v>
      </c>
      <c r="H35" s="158">
        <v>196144</v>
      </c>
      <c r="I35" s="158">
        <v>188127</v>
      </c>
      <c r="J35" s="158">
        <v>181396</v>
      </c>
      <c r="K35" s="158">
        <v>176798</v>
      </c>
      <c r="L35" s="158">
        <v>177206</v>
      </c>
      <c r="M35" s="158">
        <v>180525</v>
      </c>
      <c r="N35" s="158">
        <v>176992</v>
      </c>
      <c r="O35" s="158">
        <v>173654</v>
      </c>
      <c r="P35" s="158">
        <v>171196</v>
      </c>
      <c r="Q35" s="158">
        <v>169228</v>
      </c>
      <c r="R35" s="416"/>
      <c r="S35" s="405"/>
      <c r="T35" s="432"/>
      <c r="U35" s="432"/>
      <c r="V35" s="813"/>
      <c r="W35" s="432"/>
      <c r="X35" s="432"/>
    </row>
    <row r="36" spans="1:24" ht="15.75" customHeight="1">
      <c r="A36" s="405"/>
      <c r="B36" s="415"/>
      <c r="C36" s="576"/>
      <c r="D36" s="464" t="s">
        <v>188</v>
      </c>
      <c r="E36" s="148">
        <v>82724</v>
      </c>
      <c r="F36" s="158">
        <v>85262</v>
      </c>
      <c r="G36" s="158">
        <v>83648</v>
      </c>
      <c r="H36" s="158">
        <v>80795</v>
      </c>
      <c r="I36" s="158">
        <v>77740</v>
      </c>
      <c r="J36" s="158">
        <v>75168</v>
      </c>
      <c r="K36" s="158">
        <v>72947</v>
      </c>
      <c r="L36" s="158">
        <v>73807</v>
      </c>
      <c r="M36" s="158">
        <v>73327</v>
      </c>
      <c r="N36" s="158">
        <v>71881</v>
      </c>
      <c r="O36" s="158">
        <v>69867</v>
      </c>
      <c r="P36" s="158">
        <v>68728</v>
      </c>
      <c r="Q36" s="158">
        <v>68414</v>
      </c>
      <c r="R36" s="416"/>
      <c r="S36" s="405"/>
      <c r="T36" s="432"/>
      <c r="U36" s="432"/>
      <c r="V36" s="813"/>
      <c r="W36" s="432"/>
      <c r="X36" s="432"/>
    </row>
    <row r="37" spans="1:24" ht="15.75" customHeight="1">
      <c r="A37" s="405"/>
      <c r="B37" s="415"/>
      <c r="C37" s="576"/>
      <c r="D37" s="464" t="s">
        <v>59</v>
      </c>
      <c r="E37" s="148">
        <v>113079</v>
      </c>
      <c r="F37" s="158">
        <v>117554</v>
      </c>
      <c r="G37" s="158">
        <v>118015</v>
      </c>
      <c r="H37" s="158">
        <v>114768</v>
      </c>
      <c r="I37" s="158">
        <v>111973</v>
      </c>
      <c r="J37" s="158">
        <v>108354</v>
      </c>
      <c r="K37" s="158">
        <v>104851</v>
      </c>
      <c r="L37" s="158">
        <v>102414</v>
      </c>
      <c r="M37" s="158">
        <v>102176</v>
      </c>
      <c r="N37" s="158">
        <v>99368</v>
      </c>
      <c r="O37" s="158">
        <v>96180</v>
      </c>
      <c r="P37" s="158">
        <v>94237</v>
      </c>
      <c r="Q37" s="158">
        <v>93666</v>
      </c>
      <c r="R37" s="416"/>
      <c r="S37" s="405"/>
      <c r="T37" s="432"/>
      <c r="U37" s="432"/>
      <c r="V37" s="813"/>
      <c r="W37" s="432"/>
      <c r="X37" s="432"/>
    </row>
    <row r="38" spans="1:24" ht="15.75" customHeight="1">
      <c r="A38" s="405"/>
      <c r="B38" s="415"/>
      <c r="C38" s="576"/>
      <c r="D38" s="464" t="s">
        <v>190</v>
      </c>
      <c r="E38" s="148">
        <v>31582</v>
      </c>
      <c r="F38" s="158">
        <v>32408</v>
      </c>
      <c r="G38" s="158">
        <v>31404</v>
      </c>
      <c r="H38" s="158">
        <v>30876</v>
      </c>
      <c r="I38" s="158">
        <v>29257</v>
      </c>
      <c r="J38" s="158">
        <v>27633</v>
      </c>
      <c r="K38" s="158">
        <v>26594</v>
      </c>
      <c r="L38" s="158">
        <v>26933</v>
      </c>
      <c r="M38" s="158">
        <v>26933</v>
      </c>
      <c r="N38" s="158">
        <v>26593</v>
      </c>
      <c r="O38" s="158">
        <v>27219</v>
      </c>
      <c r="P38" s="158">
        <v>26282</v>
      </c>
      <c r="Q38" s="158">
        <v>25877</v>
      </c>
      <c r="R38" s="416"/>
      <c r="S38" s="405"/>
      <c r="V38" s="719"/>
    </row>
    <row r="39" spans="1:24" ht="15.75" customHeight="1">
      <c r="A39" s="405"/>
      <c r="B39" s="415"/>
      <c r="C39" s="576"/>
      <c r="D39" s="464" t="s">
        <v>191</v>
      </c>
      <c r="E39" s="148">
        <v>24475</v>
      </c>
      <c r="F39" s="158">
        <v>25327</v>
      </c>
      <c r="G39" s="158">
        <v>23292</v>
      </c>
      <c r="H39" s="158">
        <v>19328</v>
      </c>
      <c r="I39" s="158">
        <v>15152</v>
      </c>
      <c r="J39" s="158">
        <v>11919</v>
      </c>
      <c r="K39" s="158">
        <v>10351</v>
      </c>
      <c r="L39" s="158">
        <v>9675</v>
      </c>
      <c r="M39" s="158">
        <v>9221</v>
      </c>
      <c r="N39" s="158">
        <v>10175</v>
      </c>
      <c r="O39" s="158">
        <v>11866</v>
      </c>
      <c r="P39" s="158">
        <v>18427</v>
      </c>
      <c r="Q39" s="158">
        <v>20606</v>
      </c>
      <c r="R39" s="416"/>
      <c r="S39" s="405"/>
      <c r="V39" s="719"/>
    </row>
    <row r="40" spans="1:24" ht="15.75" customHeight="1">
      <c r="A40" s="405"/>
      <c r="B40" s="415"/>
      <c r="C40" s="576"/>
      <c r="D40" s="464" t="s">
        <v>130</v>
      </c>
      <c r="E40" s="148">
        <v>9611</v>
      </c>
      <c r="F40" s="158">
        <v>9613</v>
      </c>
      <c r="G40" s="158">
        <v>9611</v>
      </c>
      <c r="H40" s="158">
        <v>9592</v>
      </c>
      <c r="I40" s="158">
        <v>9588</v>
      </c>
      <c r="J40" s="158">
        <v>9503</v>
      </c>
      <c r="K40" s="158">
        <v>8967</v>
      </c>
      <c r="L40" s="158">
        <v>8898</v>
      </c>
      <c r="M40" s="158">
        <v>8779</v>
      </c>
      <c r="N40" s="158">
        <v>8704</v>
      </c>
      <c r="O40" s="158">
        <v>8677</v>
      </c>
      <c r="P40" s="158">
        <v>8663</v>
      </c>
      <c r="Q40" s="158">
        <v>8656</v>
      </c>
      <c r="R40" s="416"/>
      <c r="S40" s="405"/>
      <c r="V40" s="719"/>
    </row>
    <row r="41" spans="1:24" ht="15.75" customHeight="1">
      <c r="A41" s="405"/>
      <c r="B41" s="415"/>
      <c r="C41" s="576"/>
      <c r="D41" s="464" t="s">
        <v>131</v>
      </c>
      <c r="E41" s="148">
        <v>20293</v>
      </c>
      <c r="F41" s="158">
        <v>20296</v>
      </c>
      <c r="G41" s="158">
        <v>20098</v>
      </c>
      <c r="H41" s="158">
        <v>19971</v>
      </c>
      <c r="I41" s="158">
        <v>19124</v>
      </c>
      <c r="J41" s="158">
        <v>18301</v>
      </c>
      <c r="K41" s="158">
        <v>17681</v>
      </c>
      <c r="L41" s="158">
        <v>17342</v>
      </c>
      <c r="M41" s="158">
        <v>17274</v>
      </c>
      <c r="N41" s="158">
        <v>17106</v>
      </c>
      <c r="O41" s="158">
        <v>17101</v>
      </c>
      <c r="P41" s="158">
        <v>17092</v>
      </c>
      <c r="Q41" s="158">
        <v>17324</v>
      </c>
      <c r="R41" s="416"/>
      <c r="S41" s="405"/>
      <c r="V41" s="719"/>
    </row>
    <row r="42" spans="1:24" s="627" customFormat="1" ht="22.5" customHeight="1">
      <c r="A42" s="628"/>
      <c r="B42" s="629"/>
      <c r="C42" s="732" t="s">
        <v>291</v>
      </c>
      <c r="D42" s="732"/>
      <c r="E42" s="401"/>
      <c r="F42" s="402"/>
      <c r="G42" s="402"/>
      <c r="H42" s="402"/>
      <c r="I42" s="402"/>
      <c r="J42" s="402"/>
      <c r="K42" s="402"/>
      <c r="L42" s="402"/>
      <c r="M42" s="402"/>
      <c r="N42" s="402"/>
      <c r="O42" s="402"/>
      <c r="P42" s="402"/>
      <c r="Q42" s="402"/>
      <c r="R42" s="630"/>
      <c r="S42" s="628"/>
      <c r="V42" s="719"/>
    </row>
    <row r="43" spans="1:24" ht="15.75" customHeight="1">
      <c r="A43" s="405"/>
      <c r="B43" s="415"/>
      <c r="C43" s="576"/>
      <c r="D43" s="731" t="s">
        <v>583</v>
      </c>
      <c r="E43" s="148">
        <v>47443</v>
      </c>
      <c r="F43" s="148">
        <v>48612</v>
      </c>
      <c r="G43" s="148">
        <v>47722</v>
      </c>
      <c r="H43" s="148">
        <v>46500</v>
      </c>
      <c r="I43" s="148">
        <v>45015</v>
      </c>
      <c r="J43" s="148">
        <v>43657</v>
      </c>
      <c r="K43" s="148">
        <v>42422</v>
      </c>
      <c r="L43" s="148">
        <v>41748</v>
      </c>
      <c r="M43" s="148">
        <v>41430</v>
      </c>
      <c r="N43" s="148">
        <v>40521</v>
      </c>
      <c r="O43" s="148">
        <v>40326</v>
      </c>
      <c r="P43" s="148">
        <v>41226</v>
      </c>
      <c r="Q43" s="148">
        <v>41371</v>
      </c>
      <c r="R43" s="416"/>
      <c r="S43" s="405"/>
      <c r="V43" s="719"/>
    </row>
    <row r="44" spans="1:24" s="627" customFormat="1" ht="15.75" customHeight="1">
      <c r="A44" s="628"/>
      <c r="B44" s="629"/>
      <c r="C44" s="631"/>
      <c r="D44" s="731" t="s">
        <v>580</v>
      </c>
      <c r="E44" s="148">
        <v>46629</v>
      </c>
      <c r="F44" s="148">
        <v>49130</v>
      </c>
      <c r="G44" s="148">
        <v>49282</v>
      </c>
      <c r="H44" s="148">
        <v>47775</v>
      </c>
      <c r="I44" s="148">
        <v>45528</v>
      </c>
      <c r="J44" s="148">
        <v>43750</v>
      </c>
      <c r="K44" s="148">
        <v>41610</v>
      </c>
      <c r="L44" s="148">
        <v>40779</v>
      </c>
      <c r="M44" s="148">
        <v>40954</v>
      </c>
      <c r="N44" s="148">
        <v>40555</v>
      </c>
      <c r="O44" s="148">
        <v>40429</v>
      </c>
      <c r="P44" s="148">
        <v>39957</v>
      </c>
      <c r="Q44" s="148">
        <v>39037</v>
      </c>
      <c r="R44" s="630"/>
      <c r="S44" s="628"/>
      <c r="V44" s="719"/>
    </row>
    <row r="45" spans="1:24" ht="15.75" customHeight="1">
      <c r="A45" s="405"/>
      <c r="B45" s="418"/>
      <c r="C45" s="576"/>
      <c r="D45" s="731" t="s">
        <v>581</v>
      </c>
      <c r="E45" s="148">
        <v>41766</v>
      </c>
      <c r="F45" s="148">
        <v>42542</v>
      </c>
      <c r="G45" s="148">
        <v>42213</v>
      </c>
      <c r="H45" s="148">
        <v>41026</v>
      </c>
      <c r="I45" s="148">
        <v>39577</v>
      </c>
      <c r="J45" s="148">
        <v>38282</v>
      </c>
      <c r="K45" s="148">
        <v>36721</v>
      </c>
      <c r="L45" s="148">
        <v>36094</v>
      </c>
      <c r="M45" s="148">
        <v>35535</v>
      </c>
      <c r="N45" s="148">
        <v>34461</v>
      </c>
      <c r="O45" s="148">
        <v>33683</v>
      </c>
      <c r="P45" s="148">
        <v>33023</v>
      </c>
      <c r="Q45" s="148">
        <v>33449</v>
      </c>
      <c r="R45" s="416"/>
      <c r="S45" s="405"/>
      <c r="V45" s="719"/>
    </row>
    <row r="46" spans="1:24" ht="15.75" customHeight="1">
      <c r="A46" s="405"/>
      <c r="B46" s="415"/>
      <c r="C46" s="576"/>
      <c r="D46" s="731" t="s">
        <v>587</v>
      </c>
      <c r="E46" s="148">
        <v>24870</v>
      </c>
      <c r="F46" s="148">
        <v>25706</v>
      </c>
      <c r="G46" s="148">
        <v>25550</v>
      </c>
      <c r="H46" s="148">
        <v>24919</v>
      </c>
      <c r="I46" s="148">
        <v>24077</v>
      </c>
      <c r="J46" s="148">
        <v>23168</v>
      </c>
      <c r="K46" s="148">
        <v>22400</v>
      </c>
      <c r="L46" s="148">
        <v>22287</v>
      </c>
      <c r="M46" s="148">
        <v>32272</v>
      </c>
      <c r="N46" s="148">
        <v>25036</v>
      </c>
      <c r="O46" s="148">
        <v>24645</v>
      </c>
      <c r="P46" s="148">
        <v>24388</v>
      </c>
      <c r="Q46" s="148">
        <v>24132</v>
      </c>
      <c r="R46" s="416"/>
      <c r="S46" s="405"/>
      <c r="V46" s="719"/>
    </row>
    <row r="47" spans="1:24" ht="15.75" customHeight="1">
      <c r="A47" s="405"/>
      <c r="B47" s="415"/>
      <c r="C47" s="576"/>
      <c r="D47" s="731" t="s">
        <v>584</v>
      </c>
      <c r="E47" s="148">
        <v>30212</v>
      </c>
      <c r="F47" s="148">
        <v>29904</v>
      </c>
      <c r="G47" s="148">
        <v>29022</v>
      </c>
      <c r="H47" s="148">
        <v>27464</v>
      </c>
      <c r="I47" s="148">
        <v>26235</v>
      </c>
      <c r="J47" s="148">
        <v>24998</v>
      </c>
      <c r="K47" s="148">
        <v>23835</v>
      </c>
      <c r="L47" s="148">
        <v>23425</v>
      </c>
      <c r="M47" s="148">
        <v>22882</v>
      </c>
      <c r="N47" s="148">
        <v>21694</v>
      </c>
      <c r="O47" s="148">
        <v>20795</v>
      </c>
      <c r="P47" s="148">
        <v>20287</v>
      </c>
      <c r="Q47" s="148">
        <v>21132</v>
      </c>
      <c r="R47" s="416"/>
      <c r="S47" s="405"/>
      <c r="V47" s="719"/>
    </row>
    <row r="48" spans="1:24" s="419" customFormat="1" ht="22.5" customHeight="1">
      <c r="A48" s="417"/>
      <c r="B48" s="418"/>
      <c r="C48" s="1559" t="s">
        <v>236</v>
      </c>
      <c r="D48" s="1560"/>
      <c r="E48" s="1560"/>
      <c r="F48" s="1560"/>
      <c r="G48" s="1560"/>
      <c r="H48" s="1560"/>
      <c r="I48" s="1560"/>
      <c r="J48" s="1560"/>
      <c r="K48" s="1560"/>
      <c r="L48" s="1560"/>
      <c r="M48" s="1560"/>
      <c r="N48" s="1560"/>
      <c r="O48" s="1560"/>
      <c r="P48" s="1560"/>
      <c r="Q48" s="1560"/>
      <c r="R48" s="444"/>
      <c r="S48" s="417"/>
      <c r="V48" s="719"/>
    </row>
    <row r="49" spans="1:22" s="419" customFormat="1" ht="10.5" customHeight="1">
      <c r="A49" s="417"/>
      <c r="B49" s="418"/>
      <c r="C49" s="1561" t="s">
        <v>389</v>
      </c>
      <c r="D49" s="1561"/>
      <c r="E49" s="1561"/>
      <c r="F49" s="1561"/>
      <c r="G49" s="1561"/>
      <c r="H49" s="1561"/>
      <c r="I49" s="1561"/>
      <c r="J49" s="1561"/>
      <c r="K49" s="1561"/>
      <c r="L49" s="1561"/>
      <c r="M49" s="1561"/>
      <c r="N49" s="1561"/>
      <c r="O49" s="1561"/>
      <c r="P49" s="1561"/>
      <c r="Q49" s="1561"/>
      <c r="R49" s="444"/>
      <c r="S49" s="417"/>
    </row>
    <row r="50" spans="1:22" s="419" customFormat="1" ht="13.5" customHeight="1">
      <c r="A50" s="417"/>
      <c r="B50" s="418"/>
      <c r="C50" s="447" t="s">
        <v>432</v>
      </c>
      <c r="D50" s="632"/>
      <c r="E50" s="633"/>
      <c r="F50" s="418"/>
      <c r="G50" s="633"/>
      <c r="H50" s="632"/>
      <c r="I50" s="633"/>
      <c r="J50" s="872"/>
      <c r="K50" s="556"/>
      <c r="L50" s="632"/>
      <c r="M50" s="632"/>
      <c r="N50" s="632"/>
      <c r="O50" s="632"/>
      <c r="P50" s="632"/>
      <c r="Q50" s="632"/>
      <c r="R50" s="444"/>
      <c r="S50" s="417"/>
      <c r="V50" s="719"/>
    </row>
    <row r="51" spans="1:22">
      <c r="A51" s="405"/>
      <c r="B51" s="415"/>
      <c r="C51" s="415"/>
      <c r="D51" s="415"/>
      <c r="E51" s="415"/>
      <c r="F51" s="415"/>
      <c r="G51" s="415"/>
      <c r="H51" s="468"/>
      <c r="I51" s="468"/>
      <c r="J51" s="468"/>
      <c r="K51" s="468"/>
      <c r="L51" s="706"/>
      <c r="M51" s="415"/>
      <c r="N51" s="1562">
        <v>43101</v>
      </c>
      <c r="O51" s="1562"/>
      <c r="P51" s="1562"/>
      <c r="Q51" s="1562"/>
      <c r="R51" s="634">
        <v>11</v>
      </c>
      <c r="S51" s="405"/>
    </row>
    <row r="52" spans="1:22">
      <c r="A52" s="432"/>
      <c r="B52" s="432"/>
      <c r="C52" s="432"/>
      <c r="D52" s="432"/>
      <c r="E52" s="432"/>
      <c r="G52" s="432"/>
      <c r="H52" s="432"/>
      <c r="I52" s="432"/>
      <c r="J52" s="432"/>
      <c r="K52" s="432"/>
      <c r="L52" s="432"/>
      <c r="M52" s="432"/>
      <c r="N52" s="432"/>
      <c r="O52" s="432"/>
      <c r="P52" s="432"/>
      <c r="Q52" s="432"/>
      <c r="R52" s="432"/>
      <c r="S52" s="432"/>
    </row>
  </sheetData>
  <mergeCells count="9">
    <mergeCell ref="C48:Q48"/>
    <mergeCell ref="C49:Q49"/>
    <mergeCell ref="N51:Q51"/>
    <mergeCell ref="B1:H1"/>
    <mergeCell ref="C5:D6"/>
    <mergeCell ref="C8:D8"/>
    <mergeCell ref="C15:D15"/>
    <mergeCell ref="C16:D16"/>
    <mergeCell ref="F6:Q6"/>
  </mergeCells>
  <conditionalFormatting sqref="E7:Q7 V7">
    <cfRule type="cellIs" dxfId="15"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2018-02-02T13:31:55Z</cp:lastPrinted>
  <dcterms:created xsi:type="dcterms:W3CDTF">2004-03-02T09:49:36Z</dcterms:created>
  <dcterms:modified xsi:type="dcterms:W3CDTF">2018-02-02T14:05:46Z</dcterms:modified>
</cp:coreProperties>
</file>